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My Documents\LID 2022\"/>
    </mc:Choice>
  </mc:AlternateContent>
  <xr:revisionPtr revIDLastSave="0" documentId="13_ncr:1_{5BCFEA71-9517-4BFF-B099-C398F13C3B73}" xr6:coauthVersionLast="47" xr6:coauthVersionMax="47" xr10:uidLastSave="{00000000-0000-0000-0000-000000000000}"/>
  <workbookProtection workbookAlgorithmName="SHA-512" workbookHashValue="K95RCeBNvzoybNwKU+TH1+mr4gKa63A1AZBZQiihGcYEaKFqKDj6W+nZmYLjZVRW4Ye7Z3pyDLb4fD0M/dyj5A==" workbookSaltValue="tSWGj24yYFI9dEmj8wmKkw==" workbookSpinCount="100000" lockStructure="1"/>
  <bookViews>
    <workbookView xWindow="-108" yWindow="-108" windowWidth="23256" windowHeight="12456" tabRatio="863" activeTab="1" xr2:uid="{7C25D7C6-3147-4F83-B688-E5B3CC039EC7}"/>
  </bookViews>
  <sheets>
    <sheet name="Instructions" sheetId="2" r:id="rId1"/>
    <sheet name="Premium Calculator" sheetId="1" r:id="rId2"/>
  </sheets>
  <definedNames>
    <definedName name="_xlnm.Print_Area" localSheetId="1">'Premium Calculator'!$A$1:$E$21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B21" i="1" s="1"/>
  <c r="D4" i="1" l="1"/>
  <c r="C5" i="1"/>
  <c r="D5" i="1" s="1"/>
  <c r="D17" i="1" l="1"/>
  <c r="D7" i="1"/>
  <c r="D8" i="1"/>
  <c r="D20" i="1" s="1"/>
  <c r="D6" i="1"/>
  <c r="D14" i="1" s="1"/>
  <c r="IR51" i="1" l="1"/>
  <c r="IR50" i="1"/>
  <c r="IR49" i="1"/>
  <c r="D9" i="1"/>
  <c r="D11" i="1" s="1"/>
  <c r="D13" i="1" l="1"/>
  <c r="D12" i="1"/>
  <c r="D18" i="1"/>
  <c r="D15" i="1" l="1"/>
  <c r="D19" i="1" s="1"/>
  <c r="D16" i="1" l="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Lunten</author>
  </authors>
  <commentList>
    <comment ref="C5" authorId="0" shapeId="0" xr:uid="{327B6DF0-EF99-4C3C-A9AA-077AD5A82C5C}">
      <text>
        <r>
          <rPr>
            <b/>
            <sz val="9"/>
            <color indexed="81"/>
            <rFont val="Tahoma"/>
            <family val="2"/>
          </rPr>
          <t>dd/mm/yyyy format</t>
        </r>
      </text>
    </comment>
    <comment ref="C7" authorId="0" shapeId="0" xr:uid="{7A56AE8A-8048-4952-A221-5952F8DC1AA2}">
      <text>
        <r>
          <rPr>
            <b/>
            <sz val="9"/>
            <color indexed="81"/>
            <rFont val="Tahoma"/>
            <family val="2"/>
          </rPr>
          <t>dd/mm/yyyy format</t>
        </r>
        <r>
          <rPr>
            <sz val="9"/>
            <color indexed="81"/>
            <rFont val="Tahoma"/>
            <family val="2"/>
          </rPr>
          <t xml:space="preserve">
</t>
        </r>
      </text>
    </comment>
    <comment ref="C8" authorId="0" shapeId="0" xr:uid="{C772FA00-86ED-4E07-9CB4-3026FC9C174A}">
      <text>
        <r>
          <rPr>
            <b/>
            <sz val="9"/>
            <color indexed="81"/>
            <rFont val="Tahoma"/>
            <family val="2"/>
          </rPr>
          <t>dd/mm/yyyy format</t>
        </r>
        <r>
          <rPr>
            <sz val="9"/>
            <color indexed="81"/>
            <rFont val="Tahoma"/>
            <family val="2"/>
          </rPr>
          <t xml:space="preserve">
</t>
        </r>
      </text>
    </comment>
  </commentList>
</comments>
</file>

<file path=xl/sharedStrings.xml><?xml version="1.0" encoding="utf-8"?>
<sst xmlns="http://schemas.openxmlformats.org/spreadsheetml/2006/main" count="193" uniqueCount="135">
  <si>
    <t>RICB employee / Agent?</t>
  </si>
  <si>
    <t>Mode of premium</t>
  </si>
  <si>
    <t>SSS</t>
  </si>
  <si>
    <t>YLY</t>
  </si>
  <si>
    <t>HLY</t>
  </si>
  <si>
    <t>QLY</t>
  </si>
  <si>
    <t>MLY</t>
  </si>
  <si>
    <t>Sum assured rebate</t>
  </si>
  <si>
    <t>Accident extra</t>
  </si>
  <si>
    <t>Proposed sum assured</t>
  </si>
  <si>
    <t>NO</t>
  </si>
  <si>
    <t>YES</t>
  </si>
  <si>
    <t>Tabular rate per thousand</t>
  </si>
  <si>
    <t>Term</t>
  </si>
  <si>
    <t>Age</t>
  </si>
  <si>
    <t>Product</t>
  </si>
  <si>
    <t>Proposer D.o.B</t>
  </si>
  <si>
    <t>AN-NV</t>
  </si>
  <si>
    <t>CMBP-12</t>
  </si>
  <si>
    <t>CMBP-15</t>
  </si>
  <si>
    <t>CMBP-20</t>
  </si>
  <si>
    <t>Double Endowment</t>
  </si>
  <si>
    <t>DEPP</t>
  </si>
  <si>
    <t>Double Endow. w/o profit</t>
  </si>
  <si>
    <t>DEPP-WP</t>
  </si>
  <si>
    <t>Endowment Assurance Plan</t>
  </si>
  <si>
    <t>EAPP</t>
  </si>
  <si>
    <t>Senior Citizen Endowment</t>
  </si>
  <si>
    <t>EAPP-SC-GA</t>
  </si>
  <si>
    <t>Gaki Pelzom Life Policy</t>
  </si>
  <si>
    <t>GPLP</t>
  </si>
  <si>
    <t>LIMPAYP-II</t>
  </si>
  <si>
    <t>LIMPAYP-III</t>
  </si>
  <si>
    <t>MBP-NV-15</t>
  </si>
  <si>
    <t>MBP-NV-20</t>
  </si>
  <si>
    <t>MBP-NV-25</t>
  </si>
  <si>
    <t>ME-NV III</t>
  </si>
  <si>
    <t>Pho-Mo Joint Life</t>
  </si>
  <si>
    <t>PHO-MO</t>
  </si>
  <si>
    <t>Silver Jubilee Term</t>
  </si>
  <si>
    <t>SJT</t>
  </si>
  <si>
    <t>Youth Endowment Assurance</t>
  </si>
  <si>
    <t>YEAPP</t>
  </si>
  <si>
    <t>Proposal Date</t>
  </si>
  <si>
    <t>Plan Name</t>
  </si>
  <si>
    <t>Ashi Nangsa new version</t>
  </si>
  <si>
    <t>AGE</t>
  </si>
  <si>
    <t>Assured /Joint-Life D.o.B</t>
  </si>
  <si>
    <t>Premium waiver benefit</t>
  </si>
  <si>
    <t>AN</t>
  </si>
  <si>
    <t>S</t>
  </si>
  <si>
    <t>H</t>
  </si>
  <si>
    <t>D</t>
  </si>
  <si>
    <t>Y</t>
  </si>
  <si>
    <t>M</t>
  </si>
  <si>
    <t>MinSA</t>
  </si>
  <si>
    <t>MaxSA</t>
  </si>
  <si>
    <t>MaxT</t>
  </si>
  <si>
    <t>MinT</t>
  </si>
  <si>
    <t>MiAg</t>
  </si>
  <si>
    <t>MxAg</t>
  </si>
  <si>
    <t>Rate</t>
  </si>
  <si>
    <t>MtAge</t>
  </si>
  <si>
    <t>Code</t>
  </si>
  <si>
    <t>Mode</t>
  </si>
  <si>
    <t>Ind</t>
  </si>
  <si>
    <t>Y/N</t>
  </si>
  <si>
    <t>12-S</t>
  </si>
  <si>
    <t>12-Y</t>
  </si>
  <si>
    <t>12-H</t>
  </si>
  <si>
    <t>12-Q</t>
  </si>
  <si>
    <t>12-M</t>
  </si>
  <si>
    <t>15-S</t>
  </si>
  <si>
    <t>15-Y</t>
  </si>
  <si>
    <t>15-H</t>
  </si>
  <si>
    <t>15-Q</t>
  </si>
  <si>
    <t>15-M</t>
  </si>
  <si>
    <t>20-S</t>
  </si>
  <si>
    <t>20-Y</t>
  </si>
  <si>
    <t>20-H</t>
  </si>
  <si>
    <t>20-Q</t>
  </si>
  <si>
    <t>20-M</t>
  </si>
  <si>
    <t>CMBP</t>
  </si>
  <si>
    <t>L/S</t>
  </si>
  <si>
    <t>ENTRY VALUE</t>
  </si>
  <si>
    <t>PrmRt</t>
  </si>
  <si>
    <t>ME</t>
  </si>
  <si>
    <t>MBP-NV</t>
  </si>
  <si>
    <t>Q</t>
  </si>
  <si>
    <t>Term/Age</t>
  </si>
  <si>
    <t>Age/Term</t>
  </si>
  <si>
    <t>Limited Payment-II</t>
  </si>
  <si>
    <t>Limited Payment-III</t>
  </si>
  <si>
    <t>Millennium Edu. New Ver.</t>
  </si>
  <si>
    <t>Money Back New Ver.-15</t>
  </si>
  <si>
    <t>Money Back New Ver.-20</t>
  </si>
  <si>
    <t>Money Back New Ver.-25</t>
  </si>
  <si>
    <t>Children's Money Back-12</t>
  </si>
  <si>
    <t>Children's Money Back-15</t>
  </si>
  <si>
    <t>Children's Money Back-20</t>
  </si>
  <si>
    <t>Age/5</t>
  </si>
  <si>
    <t>TMN-I/5YRS</t>
  </si>
  <si>
    <t>TMN-5</t>
  </si>
  <si>
    <t>TMN-10</t>
  </si>
  <si>
    <t>Age/10</t>
  </si>
  <si>
    <t>TMN-I/10YRS</t>
  </si>
  <si>
    <t>Age Diff</t>
  </si>
  <si>
    <t>Add</t>
  </si>
  <si>
    <t>MeanAg/T</t>
  </si>
  <si>
    <t>Mode Adjustment</t>
  </si>
  <si>
    <t>Tabulated Rate</t>
  </si>
  <si>
    <t>CMBP-PWB</t>
  </si>
  <si>
    <t>AsAg/ProAg</t>
  </si>
  <si>
    <t>YEAPP PWB</t>
  </si>
  <si>
    <t>GPLP_AB</t>
  </si>
  <si>
    <t>ME-PWB</t>
  </si>
  <si>
    <t>ME- TRB</t>
  </si>
  <si>
    <t>Loading (Health, occup., etc)</t>
  </si>
  <si>
    <t>Life Insurance premium calculator</t>
  </si>
  <si>
    <t>CMBP PW</t>
  </si>
  <si>
    <t>MONTHLY</t>
  </si>
  <si>
    <t>YEARLY</t>
  </si>
  <si>
    <t>HALF-YEARLY</t>
  </si>
  <si>
    <t>QUATERLY</t>
  </si>
  <si>
    <t>SINGLE</t>
  </si>
  <si>
    <t>Parameter</t>
  </si>
  <si>
    <t>Populated Value</t>
  </si>
  <si>
    <t>Tentsai Manguel-I 5yr Term</t>
  </si>
  <si>
    <t>Tentsai Manguel-I 5/10yr PPT</t>
  </si>
  <si>
    <t>Policy Term</t>
  </si>
  <si>
    <t>Read the below instructions for effective use of premium calculator</t>
  </si>
  <si>
    <r>
      <t xml:space="preserve">1. DATE must be in dd/mm/yyyy format
2. Term should be always the Policy Term except in case of ' Tentsai Manguel-I 5/10yr PPT' where the term should be either 5 or 10 depending on the choice of client's preference of premium payment term
3. Where conditionally applicable, parameters are in </t>
    </r>
    <r>
      <rPr>
        <i/>
        <sz val="12"/>
        <color theme="1"/>
        <rFont val="Palatino Linotype"/>
        <family val="1"/>
      </rPr>
      <t xml:space="preserve">Italics
</t>
    </r>
    <r>
      <rPr>
        <sz val="12"/>
        <color theme="1"/>
        <rFont val="Palatino Linotype"/>
        <family val="1"/>
      </rPr>
      <t xml:space="preserve">
4. Where the PLAN's basic conditions such as entry age, terms ...etc are not fulfilled, the 'Tabular rate per thousand' will be displayed 'X' indicating an error.
5. Except for GPLP, 'Accident extra' can be entered
6. Loadings can be sum of all loadings per thousand
7. Premium waiver is applicable to CMBP, YEAPP and ME-NV III
8. Term rider is applicable to ME-NV III
9. Not fulfilling the conditions on the dependent and preceeding parameter value will render the resultant as '#VALUE!'.
10. Refer 'Table of Rates' for basic parametric conditions in determining premium.</t>
    </r>
  </si>
  <si>
    <t>Basic Premium</t>
  </si>
  <si>
    <t>Term rider premium</t>
  </si>
  <si>
    <t>MODE_DESC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</si>
</sst>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_);\(0\)"/>
  </numFmts>
  <fonts count="20"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9"/>
      <color rgb="FFFF0000"/>
      <name val="Palatino Linotype"/>
      <family val="1"/>
    </font>
    <font>
      <sz val="9"/>
      <color indexed="81"/>
      <name val="Tahoma"/>
      <family val="2"/>
    </font>
    <font>
      <b/>
      <sz val="9"/>
      <color indexed="81"/>
      <name val="Tahoma"/>
      <family val="2"/>
    </font>
    <font>
      <i/>
      <sz val="12"/>
      <color theme="1"/>
      <name val="Palatino Linotype"/>
      <family val="1"/>
    </font>
    <font>
      <sz val="9"/>
      <color theme="0"/>
      <name val="Palatino Linotype"/>
      <family val="1"/>
    </font>
    <font>
      <b/>
      <sz val="12"/>
      <name val="Palatino Linotype"/>
      <family val="1"/>
    </font>
    <font>
      <sz val="12"/>
      <name val="Palatino Linotype"/>
      <family val="1"/>
    </font>
    <font>
      <i/>
      <sz val="12"/>
      <name val="Palatino Linotype"/>
      <family val="1"/>
    </font>
    <font>
      <sz val="8"/>
      <color theme="0"/>
      <name val="Palatino Linotype"/>
      <family val="1"/>
    </font>
    <font>
      <b/>
      <sz val="8"/>
      <color theme="0"/>
      <name val="Palatino Linotype"/>
      <family val="1"/>
    </font>
    <font>
      <b/>
      <sz val="8"/>
      <color theme="0"/>
      <name val="Calibri"/>
      <family val="2"/>
      <scheme val="minor"/>
    </font>
    <font>
      <sz val="8"/>
      <color theme="0"/>
      <name val="Calibri"/>
      <family val="2"/>
      <scheme val="minor"/>
    </font>
    <font>
      <sz val="12"/>
      <color rgb="FFFF0000"/>
      <name val="Palatino Linotype"/>
      <family val="1"/>
    </font>
    <font>
      <sz val="11"/>
      <color rgb="FFFF0000"/>
      <name val="Palatino Linotype"/>
      <family val="1"/>
    </font>
    <font>
      <b/>
      <sz val="13"/>
      <name val="Palatino Linotype"/>
      <family val="1"/>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4D6C0"/>
        <bgColor indexed="64"/>
      </patternFill>
    </fill>
    <fill>
      <patternFill patternType="solid">
        <fgColor rgb="FFF7D9F8"/>
        <bgColor indexed="64"/>
      </patternFill>
    </fill>
    <fill>
      <patternFill patternType="solid">
        <fgColor rgb="FF92D050"/>
        <bgColor indexed="64"/>
      </patternFill>
    </fill>
    <fill>
      <patternFill patternType="solid">
        <fgColor rgb="FFDDDDD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0" fontId="4" fillId="4" borderId="0" xfId="0" applyFont="1" applyFill="1" applyAlignment="1" applyProtection="1">
      <alignment horizontal="center"/>
    </xf>
    <xf numFmtId="0" fontId="0" fillId="2" borderId="7" xfId="0" applyFill="1" applyBorder="1" applyProtection="1"/>
    <xf numFmtId="0" fontId="3" fillId="2" borderId="8" xfId="0" applyFont="1" applyFill="1" applyBorder="1" applyAlignment="1" applyProtection="1">
      <alignment horizontal="center"/>
    </xf>
    <xf numFmtId="0" fontId="0" fillId="2" borderId="9" xfId="0" applyFill="1" applyBorder="1" applyProtection="1"/>
    <xf numFmtId="0" fontId="0" fillId="2" borderId="10" xfId="0" applyFill="1" applyBorder="1" applyProtection="1"/>
    <xf numFmtId="0" fontId="2" fillId="5" borderId="0" xfId="0" applyFont="1" applyFill="1" applyBorder="1" applyAlignment="1" applyProtection="1">
      <alignment wrapText="1"/>
    </xf>
    <xf numFmtId="0" fontId="0" fillId="2" borderId="11" xfId="0" applyFill="1" applyBorder="1" applyProtection="1"/>
    <xf numFmtId="0" fontId="0" fillId="2" borderId="12" xfId="0" applyFill="1" applyBorder="1" applyProtection="1"/>
    <xf numFmtId="0" fontId="0" fillId="2" borderId="13" xfId="0" applyFill="1" applyBorder="1" applyProtection="1"/>
    <xf numFmtId="0" fontId="0" fillId="2" borderId="14" xfId="0" applyFill="1" applyBorder="1" applyProtection="1"/>
    <xf numFmtId="0" fontId="8" fillId="3" borderId="0" xfId="0" applyFont="1" applyFill="1" applyBorder="1" applyProtection="1">
      <protection locked="0"/>
    </xf>
    <xf numFmtId="0" fontId="9" fillId="7" borderId="3" xfId="0" applyFont="1" applyFill="1" applyBorder="1" applyAlignment="1" applyProtection="1">
      <alignment horizontal="center"/>
    </xf>
    <xf numFmtId="0" fontId="10" fillId="5" borderId="6" xfId="0" applyFont="1" applyFill="1" applyBorder="1" applyProtection="1"/>
    <xf numFmtId="0" fontId="11" fillId="5" borderId="6" xfId="0" applyFont="1" applyFill="1" applyBorder="1" applyProtection="1"/>
    <xf numFmtId="0" fontId="9" fillId="7" borderId="5" xfId="0" applyNumberFormat="1" applyFont="1" applyFill="1" applyBorder="1" applyAlignment="1" applyProtection="1">
      <alignment horizontal="center"/>
    </xf>
    <xf numFmtId="14" fontId="10" fillId="5" borderId="2" xfId="0" applyNumberFormat="1" applyFont="1" applyFill="1" applyBorder="1" applyAlignment="1" applyProtection="1">
      <alignment horizontal="center"/>
    </xf>
    <xf numFmtId="4" fontId="10" fillId="5" borderId="2" xfId="0" applyNumberFormat="1" applyFont="1" applyFill="1" applyBorder="1" applyAlignment="1" applyProtection="1">
      <alignment horizontal="right"/>
    </xf>
    <xf numFmtId="0" fontId="10" fillId="5" borderId="2" xfId="0" applyNumberFormat="1" applyFont="1" applyFill="1" applyBorder="1" applyAlignment="1" applyProtection="1">
      <alignment horizontal="center"/>
    </xf>
    <xf numFmtId="4" fontId="10" fillId="5" borderId="2" xfId="0" applyNumberFormat="1" applyFont="1" applyFill="1" applyBorder="1" applyAlignment="1" applyProtection="1">
      <alignment horizontal="center"/>
    </xf>
    <xf numFmtId="0" fontId="10" fillId="5" borderId="6" xfId="0" applyFont="1" applyFill="1" applyBorder="1" applyAlignment="1" applyProtection="1">
      <alignment horizontal="left"/>
    </xf>
    <xf numFmtId="0" fontId="9" fillId="5" borderId="6" xfId="0" applyFont="1" applyFill="1" applyBorder="1" applyAlignment="1" applyProtection="1">
      <alignment horizontal="left"/>
    </xf>
    <xf numFmtId="0" fontId="12" fillId="3" borderId="0" xfId="0" applyFont="1" applyFill="1" applyBorder="1" applyProtection="1">
      <protection locked="0"/>
    </xf>
    <xf numFmtId="0" fontId="12" fillId="3" borderId="0" xfId="0" applyFont="1" applyFill="1" applyBorder="1" applyAlignment="1" applyProtection="1">
      <alignment horizontal="center"/>
      <protection locked="0"/>
    </xf>
    <xf numFmtId="14" fontId="13" fillId="3" borderId="0" xfId="0" applyNumberFormat="1" applyFont="1" applyFill="1" applyBorder="1" applyAlignment="1" applyProtection="1">
      <alignment horizontal="center"/>
      <protection locked="0"/>
    </xf>
    <xf numFmtId="0" fontId="13" fillId="3" borderId="0" xfId="0" applyFont="1" applyFill="1" applyBorder="1" applyAlignment="1" applyProtection="1">
      <alignment horizontal="center"/>
      <protection locked="0"/>
    </xf>
    <xf numFmtId="0" fontId="13" fillId="3" borderId="0" xfId="0" applyFont="1" applyFill="1" applyBorder="1" applyProtection="1">
      <protection locked="0"/>
    </xf>
    <xf numFmtId="3" fontId="12" fillId="3" borderId="0" xfId="0" applyNumberFormat="1" applyFont="1" applyFill="1" applyBorder="1" applyProtection="1">
      <protection locked="0"/>
    </xf>
    <xf numFmtId="0" fontId="13" fillId="3" borderId="0" xfId="0" applyFont="1" applyFill="1" applyBorder="1" applyAlignment="1" applyProtection="1">
      <alignment horizontal="center" vertical="center" wrapText="1"/>
      <protection locked="0"/>
    </xf>
    <xf numFmtId="2" fontId="13" fillId="3" borderId="0" xfId="0" applyNumberFormat="1"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protection locked="0"/>
    </xf>
    <xf numFmtId="49" fontId="13" fillId="3" borderId="0" xfId="0" applyNumberFormat="1" applyFont="1" applyFill="1" applyBorder="1" applyAlignment="1" applyProtection="1">
      <alignment horizontal="center" vertical="center"/>
      <protection locked="0"/>
    </xf>
    <xf numFmtId="2" fontId="13" fillId="3" borderId="0" xfId="0" applyNumberFormat="1" applyFont="1" applyFill="1" applyBorder="1" applyAlignment="1" applyProtection="1">
      <alignment horizontal="center" vertical="center"/>
      <protection locked="0"/>
    </xf>
    <xf numFmtId="0" fontId="12" fillId="3" borderId="0" xfId="0" quotePrefix="1" applyFont="1" applyFill="1" applyBorder="1" applyAlignment="1" applyProtection="1">
      <alignment horizontal="center"/>
      <protection locked="0"/>
    </xf>
    <xf numFmtId="0" fontId="12" fillId="3" borderId="0" xfId="0" applyFont="1" applyFill="1" applyBorder="1" applyAlignment="1" applyProtection="1">
      <alignment horizontal="center" vertical="center" wrapText="1"/>
      <protection locked="0"/>
    </xf>
    <xf numFmtId="1" fontId="12" fillId="3" borderId="0" xfId="0" applyNumberFormat="1" applyFont="1" applyFill="1" applyBorder="1" applyAlignment="1" applyProtection="1">
      <alignment horizontal="center" vertical="center" wrapText="1"/>
      <protection locked="0"/>
    </xf>
    <xf numFmtId="0" fontId="13" fillId="3" borderId="0" xfId="0" applyFont="1" applyFill="1" applyBorder="1" applyAlignment="1" applyProtection="1">
      <alignment vertical="center" wrapText="1"/>
      <protection locked="0"/>
    </xf>
    <xf numFmtId="0" fontId="13" fillId="3" borderId="0" xfId="0" applyFont="1" applyFill="1" applyBorder="1" applyAlignment="1" applyProtection="1">
      <alignment horizontal="left" vertical="center" wrapText="1" indent="2"/>
      <protection locked="0"/>
    </xf>
    <xf numFmtId="0" fontId="12" fillId="3" borderId="0"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center" vertical="center"/>
      <protection locked="0"/>
    </xf>
    <xf numFmtId="14" fontId="8" fillId="3" borderId="0" xfId="0" applyNumberFormat="1" applyFont="1" applyFill="1" applyBorder="1" applyProtection="1">
      <protection locked="0"/>
    </xf>
    <xf numFmtId="2" fontId="12" fillId="3" borderId="0" xfId="0" applyNumberFormat="1" applyFont="1" applyFill="1" applyBorder="1" applyAlignment="1" applyProtection="1">
      <alignment horizontal="center" vertical="center" wrapText="1"/>
      <protection locked="0"/>
    </xf>
    <xf numFmtId="2" fontId="12" fillId="3" borderId="0" xfId="0" applyNumberFormat="1" applyFont="1" applyFill="1" applyBorder="1" applyAlignment="1" applyProtection="1">
      <alignment horizontal="center" vertical="center"/>
      <protection locked="0"/>
    </xf>
    <xf numFmtId="2" fontId="12" fillId="3" borderId="0" xfId="0" applyNumberFormat="1" applyFont="1" applyFill="1" applyBorder="1" applyAlignment="1" applyProtection="1">
      <alignment horizontal="center"/>
      <protection locked="0"/>
    </xf>
    <xf numFmtId="0" fontId="15" fillId="3" borderId="0" xfId="0" applyFont="1" applyFill="1" applyBorder="1" applyAlignment="1" applyProtection="1">
      <alignment horizontal="center" vertical="center"/>
      <protection locked="0"/>
    </xf>
    <xf numFmtId="2" fontId="15" fillId="3" borderId="0" xfId="0" applyNumberFormat="1" applyFont="1" applyFill="1" applyBorder="1" applyAlignment="1" applyProtection="1">
      <alignment horizontal="center" vertical="center"/>
      <protection locked="0"/>
    </xf>
    <xf numFmtId="3" fontId="8" fillId="3" borderId="0" xfId="0" applyNumberFormat="1" applyFont="1" applyFill="1" applyBorder="1" applyProtection="1">
      <protection locked="0"/>
    </xf>
    <xf numFmtId="0" fontId="8" fillId="3" borderId="0" xfId="0" applyFont="1" applyFill="1" applyBorder="1" applyAlignment="1" applyProtection="1">
      <alignment horizontal="center"/>
      <protection locked="0"/>
    </xf>
    <xf numFmtId="0" fontId="15" fillId="3" borderId="0" xfId="0" applyFont="1" applyFill="1" applyBorder="1" applyProtection="1">
      <protection locked="0"/>
    </xf>
    <xf numFmtId="0" fontId="13" fillId="3" borderId="0" xfId="0" applyFont="1" applyFill="1" applyBorder="1" applyAlignment="1" applyProtection="1">
      <alignment horizontal="left" vertical="center" wrapText="1"/>
      <protection locked="0"/>
    </xf>
    <xf numFmtId="0" fontId="14" fillId="3" borderId="0"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2" fontId="15" fillId="3" borderId="0" xfId="0" applyNumberFormat="1" applyFont="1" applyFill="1" applyBorder="1" applyAlignment="1" applyProtection="1">
      <alignment horizontal="center" vertical="center" wrapText="1"/>
      <protection locked="0"/>
    </xf>
    <xf numFmtId="0" fontId="16" fillId="4" borderId="0" xfId="0" applyFont="1" applyFill="1" applyProtection="1"/>
    <xf numFmtId="0" fontId="16" fillId="4" borderId="0" xfId="0" applyNumberFormat="1" applyFont="1" applyFill="1" applyAlignment="1" applyProtection="1">
      <alignment horizontal="center"/>
    </xf>
    <xf numFmtId="0" fontId="4" fillId="4" borderId="0" xfId="0" applyFont="1" applyFill="1" applyProtection="1"/>
    <xf numFmtId="0" fontId="4" fillId="3" borderId="0" xfId="0" applyFont="1" applyFill="1" applyBorder="1" applyProtection="1">
      <protection locked="0"/>
    </xf>
    <xf numFmtId="14" fontId="4" fillId="4" borderId="0" xfId="0" applyNumberFormat="1" applyFont="1" applyFill="1" applyProtection="1"/>
    <xf numFmtId="3" fontId="4" fillId="4" borderId="0" xfId="0" applyNumberFormat="1" applyFont="1" applyFill="1" applyProtection="1"/>
    <xf numFmtId="0" fontId="17" fillId="4" borderId="0" xfId="0" applyNumberFormat="1" applyFont="1" applyFill="1" applyAlignment="1" applyProtection="1">
      <alignment horizontal="center"/>
    </xf>
    <xf numFmtId="0" fontId="4" fillId="3" borderId="0" xfId="0" applyFont="1" applyFill="1" applyProtection="1"/>
    <xf numFmtId="0" fontId="16" fillId="3" borderId="0" xfId="0" applyFont="1" applyFill="1" applyProtection="1"/>
    <xf numFmtId="0" fontId="17" fillId="3" borderId="0" xfId="0" applyNumberFormat="1" applyFont="1" applyFill="1" applyAlignment="1" applyProtection="1">
      <alignment horizontal="center"/>
    </xf>
    <xf numFmtId="0" fontId="16" fillId="3" borderId="0" xfId="0" applyFont="1" applyFill="1" applyBorder="1" applyProtection="1">
      <protection locked="0"/>
    </xf>
    <xf numFmtId="0" fontId="16" fillId="3" borderId="0" xfId="0" applyNumberFormat="1" applyFont="1" applyFill="1" applyBorder="1" applyAlignment="1" applyProtection="1">
      <alignment horizontal="center"/>
      <protection locked="0"/>
    </xf>
    <xf numFmtId="0" fontId="16" fillId="0" borderId="0" xfId="0" applyFont="1" applyBorder="1" applyProtection="1">
      <protection locked="0"/>
    </xf>
    <xf numFmtId="0" fontId="16" fillId="0" borderId="0" xfId="0" applyNumberFormat="1" applyFont="1" applyBorder="1" applyAlignment="1" applyProtection="1">
      <alignment horizontal="center"/>
      <protection locked="0"/>
    </xf>
    <xf numFmtId="0" fontId="4" fillId="0" borderId="0" xfId="0" applyFont="1" applyBorder="1" applyProtection="1">
      <protection locked="0"/>
    </xf>
    <xf numFmtId="0" fontId="9" fillId="6" borderId="4" xfId="0" applyFont="1" applyFill="1" applyBorder="1" applyAlignment="1" applyProtection="1">
      <alignment horizontal="center"/>
    </xf>
    <xf numFmtId="0" fontId="10" fillId="3" borderId="1" xfId="0" applyFont="1" applyFill="1" applyBorder="1" applyAlignment="1" applyProtection="1">
      <alignment horizontal="left"/>
      <protection locked="0"/>
    </xf>
    <xf numFmtId="14" fontId="10" fillId="3" borderId="1" xfId="0" applyNumberFormat="1" applyFont="1" applyFill="1" applyBorder="1" applyAlignment="1" applyProtection="1">
      <alignment horizontal="center"/>
      <protection locked="0"/>
    </xf>
    <xf numFmtId="39" fontId="10" fillId="3" borderId="1" xfId="1" applyNumberFormat="1" applyFont="1" applyFill="1" applyBorder="1" applyAlignment="1" applyProtection="1">
      <alignment horizontal="right"/>
      <protection locked="0"/>
    </xf>
    <xf numFmtId="14" fontId="10" fillId="3" borderId="1" xfId="1" applyNumberFormat="1" applyFont="1" applyFill="1" applyBorder="1" applyAlignment="1" applyProtection="1">
      <alignment horizontal="center"/>
      <protection locked="0"/>
    </xf>
    <xf numFmtId="164" fontId="10" fillId="3" borderId="1" xfId="1" applyNumberFormat="1" applyFont="1" applyFill="1" applyBorder="1" applyAlignment="1" applyProtection="1">
      <alignment horizontal="center"/>
      <protection locked="0"/>
    </xf>
    <xf numFmtId="1" fontId="10" fillId="5" borderId="1" xfId="1" applyNumberFormat="1" applyFont="1" applyFill="1" applyBorder="1" applyAlignment="1" applyProtection="1">
      <alignment horizontal="center"/>
    </xf>
    <xf numFmtId="0" fontId="10" fillId="3" borderId="1" xfId="0" applyFont="1" applyFill="1" applyBorder="1" applyAlignment="1" applyProtection="1">
      <alignment horizontal="center"/>
      <protection locked="0"/>
    </xf>
    <xf numFmtId="1" fontId="10" fillId="3" borderId="1" xfId="0" applyNumberFormat="1" applyFont="1" applyFill="1" applyBorder="1" applyAlignment="1" applyProtection="1">
      <alignment horizontal="center"/>
      <protection locked="0"/>
    </xf>
    <xf numFmtId="0" fontId="10" fillId="5" borderId="1" xfId="0" applyFont="1" applyFill="1" applyBorder="1" applyProtection="1"/>
    <xf numFmtId="14" fontId="11" fillId="3" borderId="1" xfId="1" applyNumberFormat="1" applyFont="1" applyFill="1" applyBorder="1" applyAlignment="1" applyProtection="1">
      <alignment horizontal="center"/>
      <protection locked="0"/>
    </xf>
    <xf numFmtId="0" fontId="18" fillId="4" borderId="13" xfId="0" applyFont="1" applyFill="1" applyBorder="1" applyAlignment="1" applyProtection="1">
      <alignment horizontal="center"/>
    </xf>
    <xf numFmtId="0" fontId="19" fillId="0" borderId="13"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7D9F8"/>
      <color rgb="FFD4D6C0"/>
      <color rgb="FFDDDDDD"/>
      <color rgb="FF9E869D"/>
      <color rgb="FFFF6699"/>
      <color rgb="FFAF9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8DDD-CF82-4A81-AF63-6A317567914F}">
  <dimension ref="A1:C3"/>
  <sheetViews>
    <sheetView workbookViewId="0">
      <selection activeCell="B2" sqref="B2"/>
    </sheetView>
  </sheetViews>
  <sheetFormatPr defaultColWidth="0" defaultRowHeight="14.4" zeroHeight="1" x14ac:dyDescent="0.3"/>
  <cols>
    <col min="1" max="1" width="2.33203125" customWidth="1"/>
    <col min="2" max="2" width="83.5546875" customWidth="1"/>
    <col min="3" max="3" width="2" customWidth="1"/>
    <col min="4" max="16384" width="8.88671875" hidden="1"/>
  </cols>
  <sheetData>
    <row r="1" spans="1:3" ht="17.399999999999999" x14ac:dyDescent="0.4">
      <c r="A1" s="2"/>
      <c r="B1" s="3" t="s">
        <v>130</v>
      </c>
      <c r="C1" s="4"/>
    </row>
    <row r="2" spans="1:3" ht="409.6" x14ac:dyDescent="0.4">
      <c r="A2" s="5"/>
      <c r="B2" s="6" t="s">
        <v>131</v>
      </c>
      <c r="C2" s="7"/>
    </row>
    <row r="3" spans="1:3" ht="12" customHeight="1" thickBot="1" x14ac:dyDescent="0.35">
      <c r="A3" s="8"/>
      <c r="B3" s="9"/>
      <c r="C3" s="10"/>
    </row>
  </sheetData>
  <sheetProtection algorithmName="SHA-512" hashValue="PFP/o3/v55lJ6imiA2Me8nCbv6foBps+mtU7EaBfd9V2VaX0ROZeLzaBuk9B5yC9Fi5H14eEmUZGkD/w0oTw8w==" saltValue="RrEEsXG4TBpISPPW5PIz+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C7EA-0CA6-4CF5-B5EC-2EF9E68A7802}">
  <dimension ref="A1:MW57"/>
  <sheetViews>
    <sheetView showRowColHeaders="0" tabSelected="1" topLeftCell="A4" zoomScaleNormal="100" workbookViewId="0">
      <selection activeCell="C4" sqref="C4"/>
    </sheetView>
  </sheetViews>
  <sheetFormatPr defaultColWidth="0" defaultRowHeight="0" customHeight="1" zeroHeight="1" x14ac:dyDescent="0.4"/>
  <cols>
    <col min="1" max="1" width="4.21875" style="66" customWidth="1"/>
    <col min="2" max="2" width="31.44140625" style="66" customWidth="1"/>
    <col min="3" max="3" width="32.88671875" style="66" customWidth="1"/>
    <col min="4" max="4" width="19.88671875" style="67" customWidth="1"/>
    <col min="5" max="5" width="4.21875" style="68" customWidth="1"/>
    <col min="6" max="26" width="1.88671875" style="11" hidden="1" customWidth="1"/>
    <col min="27" max="27" width="7" style="22" hidden="1" customWidth="1"/>
    <col min="28" max="28" width="4.33203125" style="22" hidden="1" customWidth="1"/>
    <col min="29" max="29" width="11" style="22" hidden="1" customWidth="1"/>
    <col min="30" max="31" width="4.77734375" style="22" hidden="1" customWidth="1"/>
    <col min="32" max="32" width="21.6640625" style="22" hidden="1" customWidth="1"/>
    <col min="33" max="33" width="9.5546875" style="22" hidden="1" customWidth="1"/>
    <col min="34" max="34" width="3.109375" style="22" hidden="1" customWidth="1"/>
    <col min="35" max="35" width="4.5546875" style="23" hidden="1" customWidth="1"/>
    <col min="36" max="36" width="4.6640625" style="23" hidden="1" customWidth="1"/>
    <col min="37" max="37" width="5.77734375" style="22" hidden="1" customWidth="1"/>
    <col min="38" max="38" width="8.44140625" style="22" hidden="1" customWidth="1"/>
    <col min="39" max="39" width="4.6640625" style="23" hidden="1" customWidth="1"/>
    <col min="40" max="40" width="4.88671875" style="23" hidden="1" customWidth="1"/>
    <col min="41" max="41" width="5.44140625" style="23" hidden="1" customWidth="1"/>
    <col min="42" max="42" width="5.44140625" style="22" hidden="1" customWidth="1"/>
    <col min="43" max="43" width="4" style="22" hidden="1" customWidth="1"/>
    <col min="44" max="44" width="4.21875" style="22" hidden="1" customWidth="1"/>
    <col min="45" max="45" width="5.44140625" style="22" hidden="1" customWidth="1"/>
    <col min="46" max="46" width="7.77734375" style="22" hidden="1" customWidth="1"/>
    <col min="47" max="47" width="9.6640625" style="22" hidden="1" customWidth="1"/>
    <col min="48" max="50" width="5" style="22" hidden="1" customWidth="1"/>
    <col min="51" max="51" width="5.109375" style="22" hidden="1" customWidth="1"/>
    <col min="52" max="52" width="5.77734375" style="22" hidden="1" customWidth="1"/>
    <col min="53" max="53" width="5" style="22" hidden="1" customWidth="1"/>
    <col min="54" max="54" width="6.88671875" style="22" hidden="1" customWidth="1"/>
    <col min="55" max="58" width="5" style="22" hidden="1" customWidth="1"/>
    <col min="59" max="59" width="7.44140625" style="22" hidden="1" customWidth="1"/>
    <col min="60" max="60" width="6.21875" style="22" hidden="1" customWidth="1"/>
    <col min="61" max="63" width="5.44140625" style="22" hidden="1" customWidth="1"/>
    <col min="64" max="64" width="4.6640625" style="22" hidden="1" customWidth="1"/>
    <col min="65" max="66" width="4.21875" style="22" hidden="1" customWidth="1"/>
    <col min="67" max="67" width="5.44140625" style="22" hidden="1" customWidth="1"/>
    <col min="68" max="68" width="7.33203125" style="22" hidden="1" customWidth="1"/>
    <col min="69" max="75" width="5" style="22" hidden="1" customWidth="1"/>
    <col min="76" max="76" width="4.21875" style="22" hidden="1" customWidth="1"/>
    <col min="77" max="77" width="4.44140625" style="22" hidden="1" customWidth="1"/>
    <col min="78" max="85" width="5" style="22" hidden="1" customWidth="1"/>
    <col min="86" max="113" width="4.21875" style="22" hidden="1" customWidth="1"/>
    <col min="114" max="114" width="8.88671875" style="22" hidden="1" customWidth="1"/>
    <col min="115" max="115" width="4.33203125" style="22" hidden="1" customWidth="1"/>
    <col min="116" max="118" width="5" style="22" hidden="1" customWidth="1"/>
    <col min="119" max="131" width="4.21875" style="22" hidden="1" customWidth="1"/>
    <col min="132" max="132" width="3.44140625" style="22" hidden="1" customWidth="1"/>
    <col min="133" max="133" width="7.33203125" style="22" hidden="1" customWidth="1"/>
    <col min="134" max="154" width="4.21875" style="22" hidden="1" customWidth="1"/>
    <col min="155" max="155" width="3.88671875" style="22" hidden="1" customWidth="1"/>
    <col min="156" max="156" width="7.33203125" style="22" hidden="1" customWidth="1"/>
    <col min="157" max="167" width="5" style="22" hidden="1" customWidth="1"/>
    <col min="168" max="204" width="4.21875" style="22" hidden="1" customWidth="1"/>
    <col min="205" max="205" width="3.5546875" style="22" hidden="1" customWidth="1"/>
    <col min="206" max="206" width="8.77734375" style="22" hidden="1" customWidth="1"/>
    <col min="207" max="209" width="5" style="22" hidden="1" customWidth="1"/>
    <col min="210" max="237" width="4.21875" style="22" hidden="1" customWidth="1"/>
    <col min="238" max="238" width="3.21875" style="22" hidden="1" customWidth="1"/>
    <col min="239" max="239" width="9.21875" style="22" hidden="1" customWidth="1"/>
    <col min="240" max="240" width="5.6640625" style="22" hidden="1" customWidth="1"/>
    <col min="241" max="241" width="8.88671875" style="22" hidden="1" customWidth="1"/>
    <col min="242" max="242" width="9.21875" style="22" hidden="1" customWidth="1"/>
    <col min="243" max="244" width="5.44140625" style="22" hidden="1" customWidth="1"/>
    <col min="245" max="245" width="8.88671875" style="22" hidden="1" customWidth="1"/>
    <col min="246" max="246" width="10" style="22" hidden="1" customWidth="1"/>
    <col min="247" max="249" width="5" style="22" hidden="1" customWidth="1"/>
    <col min="250" max="250" width="8.88671875" style="22" hidden="1" customWidth="1"/>
    <col min="251" max="251" width="7.77734375" style="22" hidden="1" customWidth="1"/>
    <col min="252" max="259" width="5" style="22" hidden="1" customWidth="1"/>
    <col min="260" max="267" width="4.21875" style="22" hidden="1" customWidth="1"/>
    <col min="268" max="268" width="3.44140625" style="22" hidden="1" customWidth="1"/>
    <col min="269" max="269" width="6.88671875" style="22" hidden="1" customWidth="1"/>
    <col min="270" max="270" width="3.6640625" style="22" hidden="1" customWidth="1"/>
    <col min="271" max="271" width="3.44140625" style="22" hidden="1" customWidth="1"/>
    <col min="272" max="272" width="8.77734375" style="22" hidden="1" customWidth="1"/>
    <col min="273" max="275" width="4.21875" style="22" hidden="1" customWidth="1"/>
    <col min="276" max="276" width="3.44140625" style="22" hidden="1" customWidth="1"/>
    <col min="277" max="277" width="8.88671875" style="22" hidden="1" customWidth="1"/>
    <col min="278" max="278" width="7.33203125" style="22" hidden="1" customWidth="1"/>
    <col min="279" max="326" width="3.44140625" style="22" hidden="1" customWidth="1"/>
    <col min="327" max="328" width="8.88671875" style="22" hidden="1" customWidth="1"/>
    <col min="329" max="329" width="7.33203125" style="22" hidden="1" customWidth="1"/>
    <col min="330" max="350" width="3.44140625" style="22" hidden="1" customWidth="1"/>
    <col min="351" max="361" width="4.21875" style="22" hidden="1" customWidth="1"/>
    <col min="362" max="16384" width="8.88671875" style="22" hidden="1"/>
  </cols>
  <sheetData>
    <row r="1" spans="1:360" ht="12.6" hidden="1" customHeight="1" x14ac:dyDescent="0.4">
      <c r="A1" s="54"/>
      <c r="B1" s="55"/>
      <c r="C1" s="55"/>
      <c r="D1" s="55"/>
      <c r="E1" s="56"/>
    </row>
    <row r="2" spans="1:360" ht="20.399999999999999" customHeight="1" thickBot="1" x14ac:dyDescent="0.45">
      <c r="A2" s="54"/>
      <c r="B2" s="80" t="s">
        <v>118</v>
      </c>
      <c r="C2" s="81"/>
      <c r="D2" s="81"/>
      <c r="E2" s="56"/>
    </row>
    <row r="3" spans="1:360" ht="19.8" customHeight="1" x14ac:dyDescent="0.4">
      <c r="A3" s="54"/>
      <c r="B3" s="12" t="s">
        <v>125</v>
      </c>
      <c r="C3" s="69" t="s">
        <v>84</v>
      </c>
      <c r="D3" s="15" t="s">
        <v>126</v>
      </c>
      <c r="E3" s="56"/>
      <c r="AA3" s="24" t="s">
        <v>66</v>
      </c>
      <c r="AB3" s="24"/>
      <c r="AC3" s="25" t="s">
        <v>134</v>
      </c>
      <c r="AD3" s="25" t="s">
        <v>64</v>
      </c>
      <c r="AE3" s="25"/>
      <c r="AF3" s="26" t="s">
        <v>15</v>
      </c>
      <c r="AG3" s="26" t="s">
        <v>63</v>
      </c>
      <c r="AH3" s="26" t="s">
        <v>65</v>
      </c>
      <c r="AI3" s="25" t="s">
        <v>58</v>
      </c>
      <c r="AJ3" s="25" t="s">
        <v>57</v>
      </c>
      <c r="AK3" s="26" t="s">
        <v>55</v>
      </c>
      <c r="AL3" s="26" t="s">
        <v>56</v>
      </c>
      <c r="AM3" s="25" t="s">
        <v>59</v>
      </c>
      <c r="AN3" s="25" t="s">
        <v>60</v>
      </c>
      <c r="AO3" s="25" t="s">
        <v>62</v>
      </c>
      <c r="AP3" s="26"/>
      <c r="AQ3" s="26" t="s">
        <v>49</v>
      </c>
      <c r="AR3" s="26"/>
      <c r="AS3" s="26"/>
      <c r="AT3" s="26" t="s">
        <v>119</v>
      </c>
      <c r="AU3" s="26"/>
      <c r="AV3" s="26"/>
      <c r="AW3" s="26"/>
      <c r="AX3" s="26"/>
      <c r="AY3" s="26" t="s">
        <v>82</v>
      </c>
      <c r="BP3" s="22" t="s">
        <v>42</v>
      </c>
      <c r="BY3" s="22" t="s">
        <v>26</v>
      </c>
      <c r="DK3" s="22" t="s">
        <v>22</v>
      </c>
      <c r="EC3" s="22" t="s">
        <v>40</v>
      </c>
      <c r="EZ3" s="22" t="s">
        <v>30</v>
      </c>
      <c r="GX3" s="22" t="s">
        <v>31</v>
      </c>
      <c r="IE3" s="22" t="s">
        <v>32</v>
      </c>
      <c r="IH3" s="22" t="s">
        <v>101</v>
      </c>
      <c r="IL3" s="22" t="s">
        <v>105</v>
      </c>
      <c r="IQ3" s="22" t="s">
        <v>38</v>
      </c>
      <c r="JI3" s="22" t="s">
        <v>38</v>
      </c>
      <c r="JL3" s="22" t="s">
        <v>111</v>
      </c>
      <c r="JR3" s="22" t="s">
        <v>114</v>
      </c>
      <c r="LQ3" s="22" t="s">
        <v>115</v>
      </c>
    </row>
    <row r="4" spans="1:360" ht="19.8" customHeight="1" x14ac:dyDescent="0.4">
      <c r="A4" s="54"/>
      <c r="B4" s="13" t="s">
        <v>44</v>
      </c>
      <c r="C4" s="70" t="s">
        <v>93</v>
      </c>
      <c r="D4" s="18" t="str">
        <f>VLOOKUP(C4,AF4:AG23,2,0)</f>
        <v>ME-NV III</v>
      </c>
      <c r="E4" s="56"/>
      <c r="AA4" s="23" t="s">
        <v>10</v>
      </c>
      <c r="AB4" s="23"/>
      <c r="AC4" s="23" t="s">
        <v>121</v>
      </c>
      <c r="AD4" s="23" t="s">
        <v>3</v>
      </c>
      <c r="AE4" s="23"/>
      <c r="AF4" s="22" t="s">
        <v>45</v>
      </c>
      <c r="AG4" s="22" t="s">
        <v>17</v>
      </c>
      <c r="AH4" s="22" t="s">
        <v>50</v>
      </c>
      <c r="AI4" s="23">
        <v>20</v>
      </c>
      <c r="AJ4" s="23">
        <v>20</v>
      </c>
      <c r="AK4" s="27">
        <v>30000</v>
      </c>
      <c r="AL4" s="27">
        <v>1000000</v>
      </c>
      <c r="AM4" s="23">
        <v>18</v>
      </c>
      <c r="AN4" s="23">
        <v>45</v>
      </c>
      <c r="AO4" s="23">
        <v>65</v>
      </c>
      <c r="AQ4" s="28" t="s">
        <v>46</v>
      </c>
      <c r="AR4" s="29" t="s">
        <v>61</v>
      </c>
      <c r="AT4" s="30" t="s">
        <v>14</v>
      </c>
      <c r="AU4" s="31">
        <v>12</v>
      </c>
      <c r="AV4" s="31">
        <v>15</v>
      </c>
      <c r="AW4" s="31">
        <v>20</v>
      </c>
      <c r="AX4" s="31"/>
      <c r="AY4" s="30" t="s">
        <v>14</v>
      </c>
      <c r="AZ4" s="32" t="s">
        <v>67</v>
      </c>
      <c r="BA4" s="32" t="s">
        <v>68</v>
      </c>
      <c r="BB4" s="32" t="s">
        <v>69</v>
      </c>
      <c r="BC4" s="32" t="s">
        <v>70</v>
      </c>
      <c r="BD4" s="32" t="s">
        <v>71</v>
      </c>
      <c r="BE4" s="32" t="s">
        <v>72</v>
      </c>
      <c r="BF4" s="32" t="s">
        <v>73</v>
      </c>
      <c r="BG4" s="32" t="s">
        <v>74</v>
      </c>
      <c r="BH4" s="32" t="s">
        <v>75</v>
      </c>
      <c r="BI4" s="32" t="s">
        <v>76</v>
      </c>
      <c r="BJ4" s="32" t="s">
        <v>77</v>
      </c>
      <c r="BK4" s="32" t="s">
        <v>78</v>
      </c>
      <c r="BL4" s="32" t="s">
        <v>79</v>
      </c>
      <c r="BM4" s="32" t="s">
        <v>80</v>
      </c>
      <c r="BN4" s="32" t="s">
        <v>81</v>
      </c>
      <c r="BP4" s="22" t="s">
        <v>89</v>
      </c>
      <c r="BQ4" s="33">
        <v>11</v>
      </c>
      <c r="BR4" s="33">
        <v>12</v>
      </c>
      <c r="BS4" s="33">
        <v>13</v>
      </c>
      <c r="BT4" s="33">
        <v>14</v>
      </c>
      <c r="BU4" s="33">
        <v>15</v>
      </c>
      <c r="BV4" s="33">
        <v>16</v>
      </c>
      <c r="BW4" s="33">
        <v>17</v>
      </c>
      <c r="BY4" s="34" t="s">
        <v>14</v>
      </c>
      <c r="BZ4" s="28">
        <v>5</v>
      </c>
      <c r="CA4" s="28">
        <v>6</v>
      </c>
      <c r="CB4" s="28">
        <v>7</v>
      </c>
      <c r="CC4" s="28">
        <v>8</v>
      </c>
      <c r="CD4" s="28">
        <v>9</v>
      </c>
      <c r="CE4" s="28">
        <v>10</v>
      </c>
      <c r="CF4" s="28">
        <v>11</v>
      </c>
      <c r="CG4" s="28">
        <v>12</v>
      </c>
      <c r="CH4" s="28">
        <v>13</v>
      </c>
      <c r="CI4" s="28">
        <v>14</v>
      </c>
      <c r="CJ4" s="28">
        <v>15</v>
      </c>
      <c r="CK4" s="28">
        <v>16</v>
      </c>
      <c r="CL4" s="28">
        <v>17</v>
      </c>
      <c r="CM4" s="28">
        <v>18</v>
      </c>
      <c r="CN4" s="28">
        <v>19</v>
      </c>
      <c r="CO4" s="28">
        <v>20</v>
      </c>
      <c r="CP4" s="28">
        <v>21</v>
      </c>
      <c r="CQ4" s="28">
        <v>22</v>
      </c>
      <c r="CR4" s="28">
        <v>23</v>
      </c>
      <c r="CS4" s="28">
        <v>24</v>
      </c>
      <c r="CT4" s="28">
        <v>25</v>
      </c>
      <c r="CU4" s="28">
        <v>26</v>
      </c>
      <c r="CV4" s="28">
        <v>27</v>
      </c>
      <c r="CW4" s="28">
        <v>28</v>
      </c>
      <c r="CX4" s="28">
        <v>29</v>
      </c>
      <c r="CY4" s="28">
        <v>30</v>
      </c>
      <c r="CZ4" s="28">
        <v>31</v>
      </c>
      <c r="DA4" s="28">
        <v>32</v>
      </c>
      <c r="DB4" s="28">
        <v>33</v>
      </c>
      <c r="DC4" s="28">
        <v>34</v>
      </c>
      <c r="DD4" s="28">
        <v>35</v>
      </c>
      <c r="DE4" s="28">
        <v>36</v>
      </c>
      <c r="DF4" s="28">
        <v>37</v>
      </c>
      <c r="DG4" s="28">
        <v>38</v>
      </c>
      <c r="DH4" s="28">
        <v>39</v>
      </c>
      <c r="DI4" s="28">
        <v>40</v>
      </c>
      <c r="DK4" s="28" t="s">
        <v>46</v>
      </c>
      <c r="DL4" s="35">
        <v>15</v>
      </c>
      <c r="DM4" s="35">
        <v>16</v>
      </c>
      <c r="DN4" s="35">
        <v>17</v>
      </c>
      <c r="DO4" s="35">
        <v>18</v>
      </c>
      <c r="DP4" s="35">
        <v>19</v>
      </c>
      <c r="DQ4" s="35">
        <v>20</v>
      </c>
      <c r="DR4" s="35">
        <v>21</v>
      </c>
      <c r="DS4" s="35">
        <v>22</v>
      </c>
      <c r="DT4" s="35">
        <v>23</v>
      </c>
      <c r="DU4" s="35">
        <v>24</v>
      </c>
      <c r="DV4" s="35">
        <v>25</v>
      </c>
      <c r="DW4" s="35">
        <v>26</v>
      </c>
      <c r="DX4" s="35">
        <v>27</v>
      </c>
      <c r="DY4" s="35">
        <v>28</v>
      </c>
      <c r="DZ4" s="35">
        <v>29</v>
      </c>
      <c r="EA4" s="35">
        <v>30</v>
      </c>
      <c r="EC4" s="22" t="s">
        <v>90</v>
      </c>
      <c r="ED4" s="34">
        <v>5</v>
      </c>
      <c r="EE4" s="34">
        <v>6</v>
      </c>
      <c r="EF4" s="34">
        <v>7</v>
      </c>
      <c r="EG4" s="34">
        <v>8</v>
      </c>
      <c r="EH4" s="34">
        <v>9</v>
      </c>
      <c r="EI4" s="34">
        <v>10</v>
      </c>
      <c r="EJ4" s="34">
        <v>11</v>
      </c>
      <c r="EK4" s="28">
        <v>12</v>
      </c>
      <c r="EL4" s="28">
        <v>13</v>
      </c>
      <c r="EM4" s="28">
        <v>14</v>
      </c>
      <c r="EN4" s="28">
        <v>15</v>
      </c>
      <c r="EO4" s="28">
        <v>16</v>
      </c>
      <c r="EP4" s="28">
        <v>17</v>
      </c>
      <c r="EQ4" s="28">
        <v>18</v>
      </c>
      <c r="ER4" s="28">
        <v>19</v>
      </c>
      <c r="ES4" s="28">
        <v>20</v>
      </c>
      <c r="ET4" s="28">
        <v>21</v>
      </c>
      <c r="EU4" s="28">
        <v>22</v>
      </c>
      <c r="EV4" s="28">
        <v>23</v>
      </c>
      <c r="EW4" s="28">
        <v>24</v>
      </c>
      <c r="EX4" s="28">
        <v>25</v>
      </c>
      <c r="EZ4" s="34" t="s">
        <v>90</v>
      </c>
      <c r="FA4" s="34">
        <v>5</v>
      </c>
      <c r="FB4" s="34">
        <v>6</v>
      </c>
      <c r="FC4" s="34">
        <v>7</v>
      </c>
      <c r="FD4" s="34">
        <v>8</v>
      </c>
      <c r="FE4" s="34">
        <v>9</v>
      </c>
      <c r="FF4" s="34">
        <v>10</v>
      </c>
      <c r="FG4" s="34">
        <v>11</v>
      </c>
      <c r="FH4" s="34">
        <v>12</v>
      </c>
      <c r="FI4" s="34">
        <v>13</v>
      </c>
      <c r="FJ4" s="34">
        <v>14</v>
      </c>
      <c r="FK4" s="34">
        <v>15</v>
      </c>
      <c r="FL4" s="34">
        <v>16</v>
      </c>
      <c r="FM4" s="34">
        <v>17</v>
      </c>
      <c r="FN4" s="34">
        <v>18</v>
      </c>
      <c r="FO4" s="34">
        <v>19</v>
      </c>
      <c r="FP4" s="34">
        <v>20</v>
      </c>
      <c r="FQ4" s="34">
        <v>21</v>
      </c>
      <c r="FR4" s="34">
        <v>22</v>
      </c>
      <c r="FS4" s="34">
        <v>23</v>
      </c>
      <c r="FT4" s="34">
        <v>24</v>
      </c>
      <c r="FU4" s="34">
        <v>25</v>
      </c>
      <c r="FV4" s="34">
        <v>26</v>
      </c>
      <c r="FW4" s="34">
        <v>27</v>
      </c>
      <c r="FX4" s="34">
        <v>28</v>
      </c>
      <c r="FY4" s="34">
        <v>29</v>
      </c>
      <c r="FZ4" s="34">
        <v>30</v>
      </c>
      <c r="GA4" s="34">
        <v>31</v>
      </c>
      <c r="GB4" s="34">
        <v>32</v>
      </c>
      <c r="GC4" s="34">
        <v>33</v>
      </c>
      <c r="GD4" s="34">
        <v>34</v>
      </c>
      <c r="GE4" s="34">
        <v>35</v>
      </c>
      <c r="GF4" s="34">
        <v>36</v>
      </c>
      <c r="GG4" s="34">
        <v>37</v>
      </c>
      <c r="GH4" s="34">
        <v>38</v>
      </c>
      <c r="GI4" s="34">
        <v>39</v>
      </c>
      <c r="GJ4" s="34">
        <v>40</v>
      </c>
      <c r="GK4" s="34">
        <v>41</v>
      </c>
      <c r="GL4" s="34">
        <v>42</v>
      </c>
      <c r="GM4" s="34">
        <v>43</v>
      </c>
      <c r="GN4" s="34">
        <v>44</v>
      </c>
      <c r="GO4" s="34">
        <v>45</v>
      </c>
      <c r="GP4" s="34">
        <v>46</v>
      </c>
      <c r="GQ4" s="34">
        <v>47</v>
      </c>
      <c r="GR4" s="34">
        <v>48</v>
      </c>
      <c r="GS4" s="34">
        <v>49</v>
      </c>
      <c r="GT4" s="34">
        <v>50</v>
      </c>
      <c r="GU4" s="34">
        <v>51</v>
      </c>
      <c r="GV4" s="34">
        <v>52</v>
      </c>
      <c r="GX4" s="23" t="s">
        <v>90</v>
      </c>
      <c r="GY4" s="28">
        <v>10</v>
      </c>
      <c r="GZ4" s="28">
        <v>11</v>
      </c>
      <c r="HA4" s="28">
        <v>12</v>
      </c>
      <c r="HB4" s="28">
        <v>13</v>
      </c>
      <c r="HC4" s="28">
        <v>14</v>
      </c>
      <c r="HD4" s="28">
        <v>15</v>
      </c>
      <c r="HE4" s="28">
        <v>16</v>
      </c>
      <c r="HF4" s="28">
        <v>17</v>
      </c>
      <c r="HG4" s="28">
        <v>18</v>
      </c>
      <c r="HH4" s="28">
        <v>19</v>
      </c>
      <c r="HI4" s="28">
        <v>20</v>
      </c>
      <c r="HJ4" s="28">
        <v>21</v>
      </c>
      <c r="HK4" s="28">
        <v>22</v>
      </c>
      <c r="HL4" s="28">
        <v>23</v>
      </c>
      <c r="HM4" s="28">
        <v>24</v>
      </c>
      <c r="HN4" s="28">
        <v>25</v>
      </c>
      <c r="HO4" s="28">
        <v>26</v>
      </c>
      <c r="HP4" s="28">
        <v>27</v>
      </c>
      <c r="HQ4" s="28">
        <v>28</v>
      </c>
      <c r="HR4" s="28">
        <v>29</v>
      </c>
      <c r="HS4" s="28">
        <v>30</v>
      </c>
      <c r="HT4" s="28">
        <v>31</v>
      </c>
      <c r="HU4" s="28">
        <v>32</v>
      </c>
      <c r="HV4" s="28">
        <v>33</v>
      </c>
      <c r="HW4" s="28">
        <v>34</v>
      </c>
      <c r="HX4" s="28">
        <v>35</v>
      </c>
      <c r="HY4" s="28">
        <v>36</v>
      </c>
      <c r="HZ4" s="28">
        <v>37</v>
      </c>
      <c r="IA4" s="28">
        <v>38</v>
      </c>
      <c r="IB4" s="28">
        <v>39</v>
      </c>
      <c r="IC4" s="28">
        <v>40</v>
      </c>
      <c r="IE4" s="36" t="s">
        <v>46</v>
      </c>
      <c r="IF4" s="37" t="s">
        <v>83</v>
      </c>
      <c r="IH4" s="30" t="s">
        <v>100</v>
      </c>
      <c r="II4" s="30" t="s">
        <v>50</v>
      </c>
      <c r="IJ4" s="30">
        <v>5</v>
      </c>
      <c r="IL4" s="30" t="s">
        <v>104</v>
      </c>
      <c r="IM4" s="30" t="s">
        <v>50</v>
      </c>
      <c r="IN4" s="30">
        <v>5</v>
      </c>
      <c r="IO4" s="30">
        <v>10</v>
      </c>
      <c r="IQ4" s="38" t="s">
        <v>108</v>
      </c>
      <c r="IR4" s="23">
        <v>15</v>
      </c>
      <c r="IS4" s="23">
        <v>16</v>
      </c>
      <c r="IT4" s="23">
        <v>17</v>
      </c>
      <c r="IU4" s="23">
        <v>18</v>
      </c>
      <c r="IV4" s="23">
        <v>19</v>
      </c>
      <c r="IW4" s="23">
        <v>20</v>
      </c>
      <c r="IX4" s="23">
        <v>21</v>
      </c>
      <c r="IY4" s="23">
        <v>22</v>
      </c>
      <c r="IZ4" s="23">
        <v>23</v>
      </c>
      <c r="JA4" s="23">
        <v>24</v>
      </c>
      <c r="JB4" s="23">
        <v>25</v>
      </c>
      <c r="JC4" s="23">
        <v>26</v>
      </c>
      <c r="JD4" s="23">
        <v>27</v>
      </c>
      <c r="JE4" s="23">
        <v>28</v>
      </c>
      <c r="JF4" s="23">
        <v>29</v>
      </c>
      <c r="JG4" s="23">
        <v>30</v>
      </c>
      <c r="JI4" s="34" t="s">
        <v>106</v>
      </c>
      <c r="JJ4" s="34" t="s">
        <v>107</v>
      </c>
      <c r="JL4" s="39" t="s">
        <v>14</v>
      </c>
      <c r="JM4" s="40">
        <v>12</v>
      </c>
      <c r="JN4" s="40">
        <v>15</v>
      </c>
      <c r="JO4" s="40">
        <v>20</v>
      </c>
      <c r="JR4" s="34" t="s">
        <v>90</v>
      </c>
      <c r="JS4" s="34">
        <v>5</v>
      </c>
      <c r="JT4" s="34">
        <v>6</v>
      </c>
      <c r="JU4" s="34">
        <v>7</v>
      </c>
      <c r="JV4" s="34">
        <v>8</v>
      </c>
      <c r="JW4" s="34">
        <v>9</v>
      </c>
      <c r="JX4" s="34">
        <v>10</v>
      </c>
      <c r="JY4" s="34">
        <v>11</v>
      </c>
      <c r="JZ4" s="34">
        <v>12</v>
      </c>
      <c r="KA4" s="34">
        <v>13</v>
      </c>
      <c r="KB4" s="34">
        <v>14</v>
      </c>
      <c r="KC4" s="34">
        <v>15</v>
      </c>
      <c r="KD4" s="34">
        <v>16</v>
      </c>
      <c r="KE4" s="34">
        <v>17</v>
      </c>
      <c r="KF4" s="34">
        <v>18</v>
      </c>
      <c r="KG4" s="34">
        <v>19</v>
      </c>
      <c r="KH4" s="34">
        <v>20</v>
      </c>
      <c r="KI4" s="34">
        <v>21</v>
      </c>
      <c r="KJ4" s="34">
        <v>22</v>
      </c>
      <c r="KK4" s="34">
        <v>23</v>
      </c>
      <c r="KL4" s="34">
        <v>24</v>
      </c>
      <c r="KM4" s="34">
        <v>25</v>
      </c>
      <c r="KN4" s="34">
        <v>26</v>
      </c>
      <c r="KO4" s="34">
        <v>27</v>
      </c>
      <c r="KP4" s="34">
        <v>28</v>
      </c>
      <c r="KQ4" s="34">
        <v>29</v>
      </c>
      <c r="KR4" s="34">
        <v>30</v>
      </c>
      <c r="KS4" s="34">
        <v>31</v>
      </c>
      <c r="KT4" s="34">
        <v>32</v>
      </c>
      <c r="KU4" s="34">
        <v>33</v>
      </c>
      <c r="KV4" s="34">
        <v>34</v>
      </c>
      <c r="KW4" s="34">
        <v>35</v>
      </c>
      <c r="KX4" s="34">
        <v>36</v>
      </c>
      <c r="KY4" s="34">
        <v>37</v>
      </c>
      <c r="KZ4" s="34">
        <v>38</v>
      </c>
      <c r="LA4" s="34">
        <v>39</v>
      </c>
      <c r="LB4" s="34">
        <v>40</v>
      </c>
      <c r="LC4" s="34">
        <v>41</v>
      </c>
      <c r="LD4" s="34">
        <v>42</v>
      </c>
      <c r="LE4" s="34">
        <v>43</v>
      </c>
      <c r="LF4" s="34">
        <v>44</v>
      </c>
      <c r="LG4" s="34">
        <v>45</v>
      </c>
      <c r="LH4" s="34">
        <v>46</v>
      </c>
      <c r="LI4" s="34">
        <v>47</v>
      </c>
      <c r="LJ4" s="34">
        <v>48</v>
      </c>
      <c r="LK4" s="34">
        <v>49</v>
      </c>
      <c r="LL4" s="34">
        <v>50</v>
      </c>
      <c r="LM4" s="34">
        <v>51</v>
      </c>
      <c r="LN4" s="34">
        <v>52</v>
      </c>
      <c r="LQ4" s="22" t="s">
        <v>89</v>
      </c>
      <c r="LR4" s="28">
        <v>20</v>
      </c>
      <c r="LS4" s="28">
        <v>21</v>
      </c>
      <c r="LT4" s="28">
        <v>22</v>
      </c>
      <c r="LU4" s="28">
        <v>23</v>
      </c>
      <c r="LV4" s="28">
        <v>24</v>
      </c>
      <c r="LW4" s="28">
        <v>25</v>
      </c>
      <c r="LX4" s="28">
        <v>26</v>
      </c>
      <c r="LY4" s="28">
        <v>27</v>
      </c>
      <c r="LZ4" s="28">
        <v>28</v>
      </c>
      <c r="MA4" s="28">
        <v>29</v>
      </c>
      <c r="MB4" s="28">
        <v>30</v>
      </c>
      <c r="MC4" s="28">
        <v>31</v>
      </c>
      <c r="MD4" s="28">
        <v>32</v>
      </c>
      <c r="ME4" s="28">
        <v>33</v>
      </c>
      <c r="MF4" s="28">
        <v>34</v>
      </c>
      <c r="MG4" s="28">
        <v>35</v>
      </c>
      <c r="MH4" s="28">
        <v>36</v>
      </c>
      <c r="MI4" s="28">
        <v>37</v>
      </c>
      <c r="MJ4" s="28">
        <v>38</v>
      </c>
      <c r="MK4" s="28">
        <v>39</v>
      </c>
      <c r="ML4" s="28">
        <v>40</v>
      </c>
      <c r="MM4" s="28">
        <v>41</v>
      </c>
      <c r="MN4" s="28">
        <v>42</v>
      </c>
      <c r="MO4" s="28">
        <v>43</v>
      </c>
      <c r="MP4" s="28">
        <v>44</v>
      </c>
      <c r="MQ4" s="28">
        <v>45</v>
      </c>
      <c r="MR4" s="28">
        <v>46</v>
      </c>
      <c r="MS4" s="28">
        <v>47</v>
      </c>
      <c r="MT4" s="28">
        <v>48</v>
      </c>
      <c r="MU4" s="28">
        <v>49</v>
      </c>
      <c r="MV4" s="28">
        <v>50</v>
      </c>
    </row>
    <row r="5" spans="1:360" ht="19.8" customHeight="1" x14ac:dyDescent="0.4">
      <c r="A5" s="54"/>
      <c r="B5" s="13" t="s">
        <v>43</v>
      </c>
      <c r="C5" s="71">
        <f ca="1">TODAY()</f>
        <v>44711</v>
      </c>
      <c r="D5" s="16">
        <f ca="1">C5</f>
        <v>44711</v>
      </c>
      <c r="E5" s="58"/>
      <c r="F5" s="41"/>
      <c r="G5" s="41"/>
      <c r="H5" s="41"/>
      <c r="I5" s="41"/>
      <c r="J5" s="41"/>
      <c r="K5" s="41"/>
      <c r="L5" s="41"/>
      <c r="M5" s="41"/>
      <c r="N5" s="41"/>
      <c r="O5" s="41"/>
      <c r="P5" s="41"/>
      <c r="Q5" s="41"/>
      <c r="R5" s="41"/>
      <c r="S5" s="41"/>
      <c r="T5" s="41"/>
      <c r="U5" s="41"/>
      <c r="V5" s="41"/>
      <c r="W5" s="41"/>
      <c r="X5" s="41"/>
      <c r="Y5" s="41"/>
      <c r="Z5" s="41"/>
      <c r="AA5" s="23" t="s">
        <v>11</v>
      </c>
      <c r="AB5" s="23"/>
      <c r="AC5" s="23" t="s">
        <v>122</v>
      </c>
      <c r="AD5" s="23" t="s">
        <v>4</v>
      </c>
      <c r="AE5" s="23"/>
      <c r="AF5" s="22" t="s">
        <v>97</v>
      </c>
      <c r="AG5" s="22" t="s">
        <v>18</v>
      </c>
      <c r="AH5" s="22" t="s">
        <v>52</v>
      </c>
      <c r="AI5" s="23">
        <v>12</v>
      </c>
      <c r="AJ5" s="23">
        <v>12</v>
      </c>
      <c r="AK5" s="27">
        <v>100000</v>
      </c>
      <c r="AL5" s="27">
        <v>1000000</v>
      </c>
      <c r="AM5" s="23">
        <v>18</v>
      </c>
      <c r="AN5" s="23">
        <v>50</v>
      </c>
      <c r="AO5" s="23">
        <v>120</v>
      </c>
      <c r="AQ5" s="34">
        <v>18</v>
      </c>
      <c r="AR5" s="42">
        <v>76.900000000000006</v>
      </c>
      <c r="AT5" s="38">
        <v>18</v>
      </c>
      <c r="AU5" s="43">
        <v>7.36</v>
      </c>
      <c r="AV5" s="43">
        <v>8.61</v>
      </c>
      <c r="AW5" s="43">
        <v>10.49</v>
      </c>
      <c r="AX5" s="43"/>
      <c r="AY5" s="38">
        <v>0</v>
      </c>
      <c r="AZ5" s="43">
        <v>990.16</v>
      </c>
      <c r="BA5" s="43">
        <v>121.97</v>
      </c>
      <c r="BB5" s="43">
        <v>62.02</v>
      </c>
      <c r="BC5" s="43">
        <v>31.32</v>
      </c>
      <c r="BD5" s="43">
        <v>10.61</v>
      </c>
      <c r="BE5" s="43">
        <v>941.76</v>
      </c>
      <c r="BF5" s="43">
        <v>100.84</v>
      </c>
      <c r="BG5" s="43">
        <v>51.27</v>
      </c>
      <c r="BH5" s="43">
        <v>25.9</v>
      </c>
      <c r="BI5" s="43">
        <v>8.7799999999999994</v>
      </c>
      <c r="BJ5" s="43">
        <v>848.08</v>
      </c>
      <c r="BK5" s="43">
        <v>77.849999999999994</v>
      </c>
      <c r="BL5" s="43">
        <v>39.58</v>
      </c>
      <c r="BM5" s="43">
        <v>19.989999999999998</v>
      </c>
      <c r="BN5" s="43">
        <v>6.77</v>
      </c>
      <c r="BP5" s="34">
        <v>5</v>
      </c>
      <c r="BQ5" s="42">
        <v>219.46</v>
      </c>
      <c r="BR5" s="42">
        <v>219.46</v>
      </c>
      <c r="BS5" s="42">
        <v>219.46</v>
      </c>
      <c r="BT5" s="42">
        <v>219.46</v>
      </c>
      <c r="BU5" s="42">
        <v>219.47</v>
      </c>
      <c r="BV5" s="42">
        <v>219.47</v>
      </c>
      <c r="BW5" s="42">
        <v>219.47</v>
      </c>
      <c r="BY5" s="34">
        <v>18</v>
      </c>
      <c r="BZ5" s="42">
        <v>219.48</v>
      </c>
      <c r="CA5" s="42">
        <v>182.34</v>
      </c>
      <c r="CB5" s="42">
        <v>155.78</v>
      </c>
      <c r="CC5" s="42">
        <v>135.9</v>
      </c>
      <c r="CD5" s="42">
        <v>120.4</v>
      </c>
      <c r="CE5" s="42">
        <v>108.02</v>
      </c>
      <c r="CF5" s="42">
        <v>97.38</v>
      </c>
      <c r="CG5" s="42">
        <v>88.84</v>
      </c>
      <c r="CH5" s="42">
        <v>81.819999999999993</v>
      </c>
      <c r="CI5" s="42">
        <v>75.95</v>
      </c>
      <c r="CJ5" s="42">
        <v>70.819999999999993</v>
      </c>
      <c r="CK5" s="42">
        <v>66.38</v>
      </c>
      <c r="CL5" s="42">
        <v>62.34</v>
      </c>
      <c r="CM5" s="42">
        <v>58.65</v>
      </c>
      <c r="CN5" s="42">
        <v>55.28</v>
      </c>
      <c r="CO5" s="42">
        <v>52.27</v>
      </c>
      <c r="CP5" s="42">
        <v>49.58</v>
      </c>
      <c r="CQ5" s="42">
        <v>47.21</v>
      </c>
      <c r="CR5" s="42">
        <v>45.02</v>
      </c>
      <c r="CS5" s="42">
        <v>43.08</v>
      </c>
      <c r="CT5" s="42">
        <v>41.27</v>
      </c>
      <c r="CU5" s="42">
        <v>39.58</v>
      </c>
      <c r="CV5" s="42">
        <v>38.08</v>
      </c>
      <c r="CW5" s="42">
        <v>36.64</v>
      </c>
      <c r="CX5" s="42">
        <v>35.340000000000003</v>
      </c>
      <c r="CY5" s="42">
        <v>34.15</v>
      </c>
      <c r="CZ5" s="42">
        <v>33.03</v>
      </c>
      <c r="DA5" s="42">
        <v>32.03</v>
      </c>
      <c r="DB5" s="42">
        <v>31.03</v>
      </c>
      <c r="DC5" s="42">
        <v>30.07</v>
      </c>
      <c r="DD5" s="42">
        <v>29.21</v>
      </c>
      <c r="DE5" s="42">
        <v>28.4</v>
      </c>
      <c r="DF5" s="42">
        <v>27.71</v>
      </c>
      <c r="DG5" s="42">
        <v>27.03</v>
      </c>
      <c r="DH5" s="42">
        <v>26.47</v>
      </c>
      <c r="DI5" s="42">
        <v>25.84</v>
      </c>
      <c r="DK5" s="28">
        <v>18</v>
      </c>
      <c r="DL5" s="42">
        <v>75.75</v>
      </c>
      <c r="DM5" s="42">
        <v>70.45</v>
      </c>
      <c r="DN5" s="42">
        <v>65.75</v>
      </c>
      <c r="DO5" s="42">
        <v>61.55</v>
      </c>
      <c r="DP5" s="42">
        <v>57.85</v>
      </c>
      <c r="DQ5" s="42">
        <v>54.5</v>
      </c>
      <c r="DR5" s="42">
        <v>51.45</v>
      </c>
      <c r="DS5" s="42">
        <v>48.7</v>
      </c>
      <c r="DT5" s="42">
        <v>46.25</v>
      </c>
      <c r="DU5" s="42">
        <v>43.95</v>
      </c>
      <c r="DV5" s="42">
        <v>41.9</v>
      </c>
      <c r="DW5" s="42">
        <v>40.049999999999997</v>
      </c>
      <c r="DX5" s="42">
        <v>38.299999999999997</v>
      </c>
      <c r="DY5" s="42">
        <v>36.75</v>
      </c>
      <c r="DZ5" s="42">
        <v>35.299999999999997</v>
      </c>
      <c r="EA5" s="42">
        <v>34</v>
      </c>
      <c r="EC5" s="34">
        <v>18</v>
      </c>
      <c r="ED5" s="42">
        <v>30.95</v>
      </c>
      <c r="EE5" s="42">
        <v>24.75</v>
      </c>
      <c r="EF5" s="42">
        <v>20.8</v>
      </c>
      <c r="EG5" s="42">
        <v>18</v>
      </c>
      <c r="EH5" s="42">
        <v>16</v>
      </c>
      <c r="EI5" s="42">
        <v>14.4</v>
      </c>
      <c r="EJ5" s="42">
        <v>13.2</v>
      </c>
      <c r="EK5" s="42">
        <v>12.2</v>
      </c>
      <c r="EL5" s="42">
        <v>11.4</v>
      </c>
      <c r="EM5" s="42">
        <v>10.7</v>
      </c>
      <c r="EN5" s="42">
        <v>10.15</v>
      </c>
      <c r="EO5" s="42">
        <v>9.65</v>
      </c>
      <c r="EP5" s="42">
        <v>9.25</v>
      </c>
      <c r="EQ5" s="42">
        <v>8.9</v>
      </c>
      <c r="ER5" s="42">
        <v>8.5500000000000007</v>
      </c>
      <c r="ES5" s="42">
        <v>8.3000000000000007</v>
      </c>
      <c r="ET5" s="42">
        <v>8.0500000000000007</v>
      </c>
      <c r="EU5" s="42">
        <v>7.85</v>
      </c>
      <c r="EV5" s="42">
        <v>7.6</v>
      </c>
      <c r="EW5" s="42">
        <v>7.5</v>
      </c>
      <c r="EX5" s="42">
        <v>7.4</v>
      </c>
      <c r="EZ5" s="34">
        <v>18</v>
      </c>
      <c r="FA5" s="42">
        <v>244.94</v>
      </c>
      <c r="FB5" s="42">
        <v>203.97</v>
      </c>
      <c r="FC5" s="42">
        <v>174.68</v>
      </c>
      <c r="FD5" s="42">
        <v>152.66</v>
      </c>
      <c r="FE5" s="42">
        <v>135.49</v>
      </c>
      <c r="FF5" s="42">
        <v>122.53</v>
      </c>
      <c r="FG5" s="42">
        <v>111.08</v>
      </c>
      <c r="FH5" s="42">
        <v>101.51</v>
      </c>
      <c r="FI5" s="42">
        <v>93.38</v>
      </c>
      <c r="FJ5" s="42">
        <v>86.38</v>
      </c>
      <c r="FK5" s="42">
        <v>81.45</v>
      </c>
      <c r="FL5" s="42">
        <v>75.98</v>
      </c>
      <c r="FM5" s="42">
        <v>71.14</v>
      </c>
      <c r="FN5" s="42">
        <v>66.819999999999993</v>
      </c>
      <c r="FO5" s="42">
        <v>62.95</v>
      </c>
      <c r="FP5" s="42">
        <v>59.46</v>
      </c>
      <c r="FQ5" s="42">
        <v>56.29</v>
      </c>
      <c r="FR5" s="42">
        <v>53.4</v>
      </c>
      <c r="FS5" s="42">
        <v>50.76</v>
      </c>
      <c r="FT5" s="42">
        <v>48.34</v>
      </c>
      <c r="FU5" s="42">
        <v>46.1</v>
      </c>
      <c r="FV5" s="42">
        <v>44.04</v>
      </c>
      <c r="FW5" s="42">
        <v>42.13</v>
      </c>
      <c r="FX5" s="42">
        <v>40.36</v>
      </c>
      <c r="FY5" s="42">
        <v>38.700000000000003</v>
      </c>
      <c r="FZ5" s="42">
        <v>37.159999999999997</v>
      </c>
      <c r="GA5" s="42">
        <v>35.729999999999997</v>
      </c>
      <c r="GB5" s="42">
        <v>34.380000000000003</v>
      </c>
      <c r="GC5" s="42">
        <v>33.119999999999997</v>
      </c>
      <c r="GD5" s="42">
        <v>31.94</v>
      </c>
      <c r="GE5" s="42">
        <v>30.83</v>
      </c>
      <c r="GF5" s="42">
        <v>29.79</v>
      </c>
      <c r="GG5" s="42">
        <v>28.81</v>
      </c>
      <c r="GH5" s="42">
        <v>27.89</v>
      </c>
      <c r="GI5" s="42">
        <v>27.03</v>
      </c>
      <c r="GJ5" s="42">
        <v>26.22</v>
      </c>
      <c r="GK5" s="42">
        <v>25.45</v>
      </c>
      <c r="GL5" s="42">
        <v>24.73</v>
      </c>
      <c r="GM5" s="42">
        <v>24.05</v>
      </c>
      <c r="GN5" s="42">
        <v>23.41</v>
      </c>
      <c r="GO5" s="42">
        <v>22.81</v>
      </c>
      <c r="GP5" s="42">
        <v>22.24</v>
      </c>
      <c r="GQ5" s="42">
        <v>21.71</v>
      </c>
      <c r="GR5" s="42">
        <v>19.71</v>
      </c>
      <c r="GS5" s="42">
        <v>19.239999999999998</v>
      </c>
      <c r="GT5" s="42">
        <v>18.8</v>
      </c>
      <c r="GU5" s="42">
        <v>18.38</v>
      </c>
      <c r="GV5" s="42">
        <v>17.989999999999998</v>
      </c>
      <c r="GX5" s="23">
        <v>18</v>
      </c>
      <c r="GY5" s="42">
        <v>56.32</v>
      </c>
      <c r="GZ5" s="42">
        <v>56.79</v>
      </c>
      <c r="HA5" s="42">
        <v>52.78</v>
      </c>
      <c r="HB5" s="42">
        <v>49.37</v>
      </c>
      <c r="HC5" s="42">
        <v>46.49</v>
      </c>
      <c r="HD5" s="42">
        <v>43.98</v>
      </c>
      <c r="HE5" s="42">
        <v>41.83</v>
      </c>
      <c r="HF5" s="42">
        <v>39.93</v>
      </c>
      <c r="HG5" s="42">
        <v>38.22</v>
      </c>
      <c r="HH5" s="42">
        <v>36.72</v>
      </c>
      <c r="HI5" s="42">
        <v>35.409999999999997</v>
      </c>
      <c r="HJ5" s="42">
        <v>34.159999999999997</v>
      </c>
      <c r="HK5" s="42">
        <v>33.049999999999997</v>
      </c>
      <c r="HL5" s="42">
        <v>32.07</v>
      </c>
      <c r="HM5" s="42">
        <v>31.14</v>
      </c>
      <c r="HN5" s="42">
        <v>30.29</v>
      </c>
      <c r="HO5" s="42">
        <v>29.58</v>
      </c>
      <c r="HP5" s="42">
        <v>28.93</v>
      </c>
      <c r="HQ5" s="42">
        <v>28.27</v>
      </c>
      <c r="HR5" s="42">
        <v>27.68</v>
      </c>
      <c r="HS5" s="42">
        <v>27.09</v>
      </c>
      <c r="HT5" s="42">
        <v>26.57</v>
      </c>
      <c r="HU5" s="42">
        <v>26.1</v>
      </c>
      <c r="HV5" s="42">
        <v>25.73</v>
      </c>
      <c r="HW5" s="42">
        <v>25.26</v>
      </c>
      <c r="HX5" s="42">
        <v>24.86</v>
      </c>
      <c r="HY5" s="42">
        <v>24.6</v>
      </c>
      <c r="HZ5" s="42">
        <v>24.29</v>
      </c>
      <c r="IA5" s="42">
        <v>23.95</v>
      </c>
      <c r="IB5" s="42">
        <v>23.69</v>
      </c>
      <c r="IC5" s="42">
        <v>23.48</v>
      </c>
      <c r="IE5" s="28">
        <v>18</v>
      </c>
      <c r="IF5" s="34">
        <v>530</v>
      </c>
      <c r="IH5" s="30">
        <v>18</v>
      </c>
      <c r="II5" s="43">
        <v>979.74</v>
      </c>
      <c r="IJ5" s="43">
        <v>228.58</v>
      </c>
      <c r="IL5" s="30">
        <v>18</v>
      </c>
      <c r="IM5" s="43">
        <v>835.34</v>
      </c>
      <c r="IN5" s="43">
        <v>195.76</v>
      </c>
      <c r="IO5" s="43">
        <v>115.73</v>
      </c>
      <c r="IQ5" s="23">
        <v>20</v>
      </c>
      <c r="IR5" s="44">
        <v>76.86</v>
      </c>
      <c r="IS5" s="44">
        <v>71.77</v>
      </c>
      <c r="IT5" s="44">
        <v>67.31</v>
      </c>
      <c r="IU5" s="44">
        <v>63.32</v>
      </c>
      <c r="IV5" s="44">
        <v>59.8</v>
      </c>
      <c r="IW5" s="44">
        <v>56.65</v>
      </c>
      <c r="IX5" s="44">
        <v>54.02</v>
      </c>
      <c r="IY5" s="44">
        <v>51.61</v>
      </c>
      <c r="IZ5" s="44">
        <v>49.46</v>
      </c>
      <c r="JA5" s="44">
        <v>47.46</v>
      </c>
      <c r="JB5" s="44">
        <v>45.68</v>
      </c>
      <c r="JC5" s="44">
        <v>44</v>
      </c>
      <c r="JD5" s="44">
        <v>42.47</v>
      </c>
      <c r="JE5" s="44">
        <v>41.11</v>
      </c>
      <c r="JF5" s="44">
        <v>39.85</v>
      </c>
      <c r="JG5" s="44">
        <v>38.69</v>
      </c>
      <c r="JI5" s="34">
        <v>0</v>
      </c>
      <c r="JJ5" s="34">
        <v>0</v>
      </c>
      <c r="JL5" s="45">
        <v>18</v>
      </c>
      <c r="JM5" s="46">
        <v>7.36</v>
      </c>
      <c r="JN5" s="46">
        <v>8.61</v>
      </c>
      <c r="JO5" s="46">
        <v>10.49</v>
      </c>
      <c r="JR5" s="34">
        <v>18</v>
      </c>
      <c r="JS5" s="42">
        <v>7.33</v>
      </c>
      <c r="JT5" s="42">
        <v>6.28</v>
      </c>
      <c r="JU5" s="42">
        <v>5.54</v>
      </c>
      <c r="JV5" s="42">
        <v>4.9800000000000004</v>
      </c>
      <c r="JW5" s="42">
        <v>4.55</v>
      </c>
      <c r="JX5" s="42">
        <v>4.21</v>
      </c>
      <c r="JY5" s="42">
        <v>3.93</v>
      </c>
      <c r="JZ5" s="42">
        <v>3.7</v>
      </c>
      <c r="KA5" s="42">
        <v>3.5</v>
      </c>
      <c r="KB5" s="42">
        <v>3.34</v>
      </c>
      <c r="KC5" s="42">
        <v>3.19</v>
      </c>
      <c r="KD5" s="42">
        <v>3.07</v>
      </c>
      <c r="KE5" s="42">
        <v>2.96</v>
      </c>
      <c r="KF5" s="42">
        <v>2.87</v>
      </c>
      <c r="KG5" s="42">
        <v>2.79</v>
      </c>
      <c r="KH5" s="42">
        <v>2.71</v>
      </c>
      <c r="KI5" s="42">
        <v>2.64</v>
      </c>
      <c r="KJ5" s="42">
        <v>2.58</v>
      </c>
      <c r="KK5" s="42">
        <v>2.5299999999999998</v>
      </c>
      <c r="KL5" s="42">
        <v>2.48</v>
      </c>
      <c r="KM5" s="42">
        <v>2.44</v>
      </c>
      <c r="KN5" s="42">
        <v>2.4</v>
      </c>
      <c r="KO5" s="42">
        <v>2.36</v>
      </c>
      <c r="KP5" s="42">
        <v>2.33</v>
      </c>
      <c r="KQ5" s="42">
        <v>2.2999999999999998</v>
      </c>
      <c r="KR5" s="42">
        <v>2.27</v>
      </c>
      <c r="KS5" s="42">
        <v>2.2400000000000002</v>
      </c>
      <c r="KT5" s="42">
        <v>2.2200000000000002</v>
      </c>
      <c r="KU5" s="42">
        <v>2.2000000000000002</v>
      </c>
      <c r="KV5" s="42">
        <v>2.1800000000000002</v>
      </c>
      <c r="KW5" s="42">
        <v>2.16</v>
      </c>
      <c r="KX5" s="42">
        <v>2.14</v>
      </c>
      <c r="KY5" s="42">
        <v>2.13</v>
      </c>
      <c r="KZ5" s="42">
        <v>2.11</v>
      </c>
      <c r="LA5" s="42">
        <v>2.1</v>
      </c>
      <c r="LB5" s="42">
        <v>2.09</v>
      </c>
      <c r="LC5" s="42">
        <v>2.08</v>
      </c>
      <c r="LD5" s="42">
        <v>2.0699999999999998</v>
      </c>
      <c r="LE5" s="42">
        <v>2.06</v>
      </c>
      <c r="LF5" s="42">
        <v>2.0499999999999998</v>
      </c>
      <c r="LG5" s="42">
        <v>2.04</v>
      </c>
      <c r="LH5" s="42">
        <v>2.0299999999999998</v>
      </c>
      <c r="LI5" s="42">
        <v>2.0299999999999998</v>
      </c>
      <c r="LJ5" s="42">
        <v>2.02</v>
      </c>
      <c r="LK5" s="42">
        <v>2.0099999999999998</v>
      </c>
      <c r="LL5" s="42">
        <v>2.0099999999999998</v>
      </c>
      <c r="LM5" s="42">
        <v>2</v>
      </c>
      <c r="LN5" s="42">
        <v>2</v>
      </c>
      <c r="LQ5" s="34">
        <v>8</v>
      </c>
      <c r="LR5" s="42">
        <v>2.7</v>
      </c>
      <c r="LS5" s="42">
        <v>2.7</v>
      </c>
      <c r="LT5" s="42">
        <v>2.7</v>
      </c>
      <c r="LU5" s="42">
        <v>2.7</v>
      </c>
      <c r="LV5" s="42">
        <v>2.7</v>
      </c>
      <c r="LW5" s="42">
        <v>2.7</v>
      </c>
      <c r="LX5" s="42">
        <v>2.7</v>
      </c>
      <c r="LY5" s="42">
        <v>2.7</v>
      </c>
      <c r="LZ5" s="42">
        <v>2.7</v>
      </c>
      <c r="MA5" s="42">
        <v>2.7</v>
      </c>
      <c r="MB5" s="42">
        <v>2.7</v>
      </c>
      <c r="MC5" s="42">
        <v>3</v>
      </c>
      <c r="MD5" s="42">
        <v>3</v>
      </c>
      <c r="ME5" s="42">
        <v>3</v>
      </c>
      <c r="MF5" s="42">
        <v>3</v>
      </c>
      <c r="MG5" s="42">
        <v>3</v>
      </c>
      <c r="MH5" s="42">
        <v>3.5</v>
      </c>
      <c r="MI5" s="42">
        <v>3.5</v>
      </c>
      <c r="MJ5" s="42">
        <v>3.5</v>
      </c>
      <c r="MK5" s="42">
        <v>3.5</v>
      </c>
      <c r="ML5" s="42">
        <v>3.5</v>
      </c>
      <c r="MM5" s="42">
        <v>4.5</v>
      </c>
      <c r="MN5" s="42">
        <v>4.5</v>
      </c>
      <c r="MO5" s="42">
        <v>4.5</v>
      </c>
      <c r="MP5" s="42">
        <v>4.5</v>
      </c>
      <c r="MQ5" s="42">
        <v>4.5</v>
      </c>
      <c r="MR5" s="42">
        <v>6.2</v>
      </c>
      <c r="MS5" s="42">
        <v>6.2</v>
      </c>
      <c r="MT5" s="42">
        <v>6.2</v>
      </c>
      <c r="MU5" s="42">
        <v>6.2</v>
      </c>
      <c r="MV5" s="42">
        <v>6.2</v>
      </c>
    </row>
    <row r="6" spans="1:360" ht="19.8" customHeight="1" x14ac:dyDescent="0.4">
      <c r="A6" s="54"/>
      <c r="B6" s="13" t="s">
        <v>9</v>
      </c>
      <c r="C6" s="72">
        <v>200000</v>
      </c>
      <c r="D6" s="17">
        <f>IF(AND(C6 &gt;= VLOOKUP(D4,AG4:AK23,5,0),C6 &lt;= VLOOKUP(D4,AG4:AL23,6,0)),C6,"Check SA criteria")</f>
        <v>200000</v>
      </c>
      <c r="E6" s="56"/>
      <c r="AA6" s="23"/>
      <c r="AB6" s="23"/>
      <c r="AC6" s="23" t="s">
        <v>123</v>
      </c>
      <c r="AD6" s="23" t="s">
        <v>5</v>
      </c>
      <c r="AE6" s="23"/>
      <c r="AF6" s="22" t="s">
        <v>98</v>
      </c>
      <c r="AG6" s="22" t="s">
        <v>19</v>
      </c>
      <c r="AH6" s="22" t="s">
        <v>52</v>
      </c>
      <c r="AI6" s="23">
        <v>15</v>
      </c>
      <c r="AJ6" s="23">
        <v>15</v>
      </c>
      <c r="AK6" s="27">
        <v>100000</v>
      </c>
      <c r="AL6" s="27">
        <v>1000000</v>
      </c>
      <c r="AM6" s="23">
        <v>18</v>
      </c>
      <c r="AN6" s="23">
        <v>50</v>
      </c>
      <c r="AO6" s="23">
        <v>120</v>
      </c>
      <c r="AQ6" s="34">
        <v>19</v>
      </c>
      <c r="AR6" s="42">
        <v>76.95</v>
      </c>
      <c r="AT6" s="38">
        <v>19</v>
      </c>
      <c r="AU6" s="43">
        <v>7.55</v>
      </c>
      <c r="AV6" s="43">
        <v>8.84</v>
      </c>
      <c r="AW6" s="43">
        <v>10.82</v>
      </c>
      <c r="AX6" s="43"/>
      <c r="AY6" s="38">
        <v>1</v>
      </c>
      <c r="AZ6" s="43">
        <v>994.49</v>
      </c>
      <c r="BA6" s="43">
        <v>122.2</v>
      </c>
      <c r="BB6" s="43">
        <v>62.13</v>
      </c>
      <c r="BC6" s="43">
        <v>31.38</v>
      </c>
      <c r="BD6" s="43">
        <v>10.63</v>
      </c>
      <c r="BE6" s="43">
        <v>946.07</v>
      </c>
      <c r="BF6" s="43">
        <v>101.02</v>
      </c>
      <c r="BG6" s="43">
        <v>51.36</v>
      </c>
      <c r="BH6" s="43">
        <v>25.94</v>
      </c>
      <c r="BI6" s="43">
        <v>8.7899999999999991</v>
      </c>
      <c r="BJ6" s="43">
        <v>852.26</v>
      </c>
      <c r="BK6" s="43">
        <v>78.010000000000005</v>
      </c>
      <c r="BL6" s="43">
        <v>39.659999999999997</v>
      </c>
      <c r="BM6" s="43">
        <v>20.03</v>
      </c>
      <c r="BN6" s="43">
        <v>6.79</v>
      </c>
      <c r="BP6" s="34">
        <v>6</v>
      </c>
      <c r="BQ6" s="42">
        <v>182.32</v>
      </c>
      <c r="BR6" s="42">
        <v>182.32</v>
      </c>
      <c r="BS6" s="42">
        <v>182.32</v>
      </c>
      <c r="BT6" s="42">
        <v>182.32</v>
      </c>
      <c r="BU6" s="42">
        <v>182.33</v>
      </c>
      <c r="BV6" s="42">
        <v>182.33</v>
      </c>
      <c r="BW6" s="42">
        <v>182.33</v>
      </c>
      <c r="BY6" s="34">
        <v>19</v>
      </c>
      <c r="BZ6" s="42">
        <v>219.48</v>
      </c>
      <c r="CA6" s="42">
        <v>182.34</v>
      </c>
      <c r="CB6" s="42">
        <v>155.78</v>
      </c>
      <c r="CC6" s="42">
        <v>135.9</v>
      </c>
      <c r="CD6" s="42">
        <v>120.4</v>
      </c>
      <c r="CE6" s="42">
        <v>108.02</v>
      </c>
      <c r="CF6" s="42">
        <v>97.38</v>
      </c>
      <c r="CG6" s="42">
        <v>88.84</v>
      </c>
      <c r="CH6" s="42">
        <v>81.819999999999993</v>
      </c>
      <c r="CI6" s="42">
        <v>75.95</v>
      </c>
      <c r="CJ6" s="42">
        <v>70.819999999999993</v>
      </c>
      <c r="CK6" s="42">
        <v>66.38</v>
      </c>
      <c r="CL6" s="42">
        <v>62.34</v>
      </c>
      <c r="CM6" s="42">
        <v>58.65</v>
      </c>
      <c r="CN6" s="42">
        <v>55.28</v>
      </c>
      <c r="CO6" s="42">
        <v>52.27</v>
      </c>
      <c r="CP6" s="42">
        <v>49.58</v>
      </c>
      <c r="CQ6" s="42">
        <v>47.21</v>
      </c>
      <c r="CR6" s="42">
        <v>45.02</v>
      </c>
      <c r="CS6" s="42">
        <v>43.08</v>
      </c>
      <c r="CT6" s="42">
        <v>41.27</v>
      </c>
      <c r="CU6" s="42">
        <v>39.58</v>
      </c>
      <c r="CV6" s="42">
        <v>38.08</v>
      </c>
      <c r="CW6" s="42">
        <v>36.64</v>
      </c>
      <c r="CX6" s="42">
        <v>35.340000000000003</v>
      </c>
      <c r="CY6" s="42">
        <v>34.15</v>
      </c>
      <c r="CZ6" s="42">
        <v>33.03</v>
      </c>
      <c r="DA6" s="42">
        <v>32.03</v>
      </c>
      <c r="DB6" s="42">
        <v>31.03</v>
      </c>
      <c r="DC6" s="42">
        <v>30.07</v>
      </c>
      <c r="DD6" s="42">
        <v>29.21</v>
      </c>
      <c r="DE6" s="42">
        <v>28.4</v>
      </c>
      <c r="DF6" s="42">
        <v>27.71</v>
      </c>
      <c r="DG6" s="42">
        <v>27.03</v>
      </c>
      <c r="DH6" s="42">
        <v>26.47</v>
      </c>
      <c r="DI6" s="42">
        <v>25.84</v>
      </c>
      <c r="DK6" s="28">
        <v>19</v>
      </c>
      <c r="DL6" s="42">
        <v>75.75</v>
      </c>
      <c r="DM6" s="42">
        <v>70.45</v>
      </c>
      <c r="DN6" s="42">
        <v>65.75</v>
      </c>
      <c r="DO6" s="42">
        <v>61.55</v>
      </c>
      <c r="DP6" s="42">
        <v>57.85</v>
      </c>
      <c r="DQ6" s="42">
        <v>54.5</v>
      </c>
      <c r="DR6" s="42">
        <v>51.45</v>
      </c>
      <c r="DS6" s="42">
        <v>48.7</v>
      </c>
      <c r="DT6" s="42">
        <v>46.25</v>
      </c>
      <c r="DU6" s="42">
        <v>43.95</v>
      </c>
      <c r="DV6" s="42">
        <v>41.9</v>
      </c>
      <c r="DW6" s="42">
        <v>40.049999999999997</v>
      </c>
      <c r="DX6" s="42">
        <v>38.299999999999997</v>
      </c>
      <c r="DY6" s="42">
        <v>36.75</v>
      </c>
      <c r="DZ6" s="42">
        <v>35.299999999999997</v>
      </c>
      <c r="EA6" s="42">
        <v>34</v>
      </c>
      <c r="EC6" s="34">
        <v>19</v>
      </c>
      <c r="ED6" s="42">
        <v>30.95</v>
      </c>
      <c r="EE6" s="42">
        <v>24.75</v>
      </c>
      <c r="EF6" s="42">
        <v>20.8</v>
      </c>
      <c r="EG6" s="42">
        <v>18.05</v>
      </c>
      <c r="EH6" s="42">
        <v>16</v>
      </c>
      <c r="EI6" s="42">
        <v>14.45</v>
      </c>
      <c r="EJ6" s="42">
        <v>13.25</v>
      </c>
      <c r="EK6" s="42">
        <v>12.25</v>
      </c>
      <c r="EL6" s="42">
        <v>11.45</v>
      </c>
      <c r="EM6" s="42">
        <v>10.8</v>
      </c>
      <c r="EN6" s="42">
        <v>10.199999999999999</v>
      </c>
      <c r="EO6" s="42">
        <v>9.75</v>
      </c>
      <c r="EP6" s="42">
        <v>9.35</v>
      </c>
      <c r="EQ6" s="42">
        <v>8.9499999999999993</v>
      </c>
      <c r="ER6" s="42">
        <v>8.65</v>
      </c>
      <c r="ES6" s="42">
        <v>8.4</v>
      </c>
      <c r="ET6" s="42">
        <v>8.15</v>
      </c>
      <c r="EU6" s="42">
        <v>7.95</v>
      </c>
      <c r="EV6" s="42">
        <v>7.8</v>
      </c>
      <c r="EW6" s="42">
        <v>7.65</v>
      </c>
      <c r="EX6" s="42">
        <v>7.5</v>
      </c>
      <c r="EZ6" s="34">
        <v>19</v>
      </c>
      <c r="FA6" s="42">
        <v>245.46</v>
      </c>
      <c r="FB6" s="42">
        <v>204.41</v>
      </c>
      <c r="FC6" s="42">
        <v>175.07</v>
      </c>
      <c r="FD6" s="42">
        <v>153.01</v>
      </c>
      <c r="FE6" s="42">
        <v>135.81</v>
      </c>
      <c r="FF6" s="42">
        <v>122.83</v>
      </c>
      <c r="FG6" s="42">
        <v>111.36</v>
      </c>
      <c r="FH6" s="42">
        <v>101.77</v>
      </c>
      <c r="FI6" s="42">
        <v>93.62</v>
      </c>
      <c r="FJ6" s="42">
        <v>86.61</v>
      </c>
      <c r="FK6" s="42">
        <v>81.67</v>
      </c>
      <c r="FL6" s="42">
        <v>76.19</v>
      </c>
      <c r="FM6" s="42">
        <v>71.34</v>
      </c>
      <c r="FN6" s="42">
        <v>67.02</v>
      </c>
      <c r="FO6" s="42">
        <v>63.14</v>
      </c>
      <c r="FP6" s="42">
        <v>59.64</v>
      </c>
      <c r="FQ6" s="42">
        <v>56.46</v>
      </c>
      <c r="FR6" s="42">
        <v>53.57</v>
      </c>
      <c r="FS6" s="42">
        <v>50.92</v>
      </c>
      <c r="FT6" s="42">
        <v>48.49</v>
      </c>
      <c r="FU6" s="42">
        <v>46.26</v>
      </c>
      <c r="FV6" s="42">
        <v>44.19</v>
      </c>
      <c r="FW6" s="42">
        <v>42.27</v>
      </c>
      <c r="FX6" s="42">
        <v>40.5</v>
      </c>
      <c r="FY6" s="42">
        <v>38.840000000000003</v>
      </c>
      <c r="FZ6" s="42">
        <v>37.299999999999997</v>
      </c>
      <c r="GA6" s="42">
        <v>35.86</v>
      </c>
      <c r="GB6" s="42">
        <v>34.51</v>
      </c>
      <c r="GC6" s="42">
        <v>33.25</v>
      </c>
      <c r="GD6" s="42">
        <v>32.06</v>
      </c>
      <c r="GE6" s="42">
        <v>30.95</v>
      </c>
      <c r="GF6" s="42">
        <v>29.91</v>
      </c>
      <c r="GG6" s="42">
        <v>28.93</v>
      </c>
      <c r="GH6" s="42">
        <v>28.02</v>
      </c>
      <c r="GI6" s="42">
        <v>27.15</v>
      </c>
      <c r="GJ6" s="42">
        <v>26.34</v>
      </c>
      <c r="GK6" s="42">
        <v>25.58</v>
      </c>
      <c r="GL6" s="42">
        <v>24.86</v>
      </c>
      <c r="GM6" s="42">
        <v>24.18</v>
      </c>
      <c r="GN6" s="42">
        <v>23.54</v>
      </c>
      <c r="GO6" s="42">
        <v>22.94</v>
      </c>
      <c r="GP6" s="42">
        <v>22.38</v>
      </c>
      <c r="GQ6" s="42">
        <v>21.85</v>
      </c>
      <c r="GR6" s="42">
        <v>19.850000000000001</v>
      </c>
      <c r="GS6" s="42">
        <v>19.39</v>
      </c>
      <c r="GT6" s="42">
        <v>18.940000000000001</v>
      </c>
      <c r="GU6" s="42">
        <v>18.53</v>
      </c>
      <c r="GV6" s="42"/>
      <c r="GX6" s="23">
        <v>19</v>
      </c>
      <c r="GY6" s="42">
        <v>56.32</v>
      </c>
      <c r="GZ6" s="42">
        <v>56.79</v>
      </c>
      <c r="HA6" s="42">
        <v>52.78</v>
      </c>
      <c r="HB6" s="42">
        <v>49.37</v>
      </c>
      <c r="HC6" s="42">
        <v>46.49</v>
      </c>
      <c r="HD6" s="42">
        <v>43.98</v>
      </c>
      <c r="HE6" s="42">
        <v>41.83</v>
      </c>
      <c r="HF6" s="42">
        <v>39.93</v>
      </c>
      <c r="HG6" s="42">
        <v>38.22</v>
      </c>
      <c r="HH6" s="42">
        <v>36.72</v>
      </c>
      <c r="HI6" s="42">
        <v>35.409999999999997</v>
      </c>
      <c r="HJ6" s="42">
        <v>34.159999999999997</v>
      </c>
      <c r="HK6" s="42">
        <v>33.049999999999997</v>
      </c>
      <c r="HL6" s="42">
        <v>32.07</v>
      </c>
      <c r="HM6" s="42">
        <v>31.14</v>
      </c>
      <c r="HN6" s="42">
        <v>30.29</v>
      </c>
      <c r="HO6" s="42">
        <v>29.58</v>
      </c>
      <c r="HP6" s="42">
        <v>28.93</v>
      </c>
      <c r="HQ6" s="42">
        <v>28.27</v>
      </c>
      <c r="HR6" s="42">
        <v>27.68</v>
      </c>
      <c r="HS6" s="42">
        <v>27.09</v>
      </c>
      <c r="HT6" s="42">
        <v>26.57</v>
      </c>
      <c r="HU6" s="42">
        <v>26.1</v>
      </c>
      <c r="HV6" s="42">
        <v>25.73</v>
      </c>
      <c r="HW6" s="42">
        <v>25.26</v>
      </c>
      <c r="HX6" s="42">
        <v>24.86</v>
      </c>
      <c r="HY6" s="42">
        <v>24.6</v>
      </c>
      <c r="HZ6" s="42">
        <v>24.29</v>
      </c>
      <c r="IA6" s="42">
        <v>23.95</v>
      </c>
      <c r="IB6" s="42">
        <v>23.69</v>
      </c>
      <c r="IC6" s="42">
        <v>23.48</v>
      </c>
      <c r="IE6" s="28">
        <v>19</v>
      </c>
      <c r="IF6" s="34">
        <v>530</v>
      </c>
      <c r="IH6" s="30">
        <v>19</v>
      </c>
      <c r="II6" s="43">
        <v>979.74</v>
      </c>
      <c r="IJ6" s="43">
        <v>228.58</v>
      </c>
      <c r="IL6" s="30">
        <v>19</v>
      </c>
      <c r="IM6" s="43">
        <v>835.34</v>
      </c>
      <c r="IN6" s="43">
        <v>195.76</v>
      </c>
      <c r="IO6" s="43">
        <v>115.73</v>
      </c>
      <c r="IQ6" s="23">
        <v>21</v>
      </c>
      <c r="IR6" s="44">
        <v>77.02</v>
      </c>
      <c r="IS6" s="44">
        <v>71.930000000000007</v>
      </c>
      <c r="IT6" s="44">
        <v>67.459999999999994</v>
      </c>
      <c r="IU6" s="44">
        <v>63.53</v>
      </c>
      <c r="IV6" s="44">
        <v>60.01</v>
      </c>
      <c r="IW6" s="44">
        <v>56.86</v>
      </c>
      <c r="IX6" s="44">
        <v>54.23</v>
      </c>
      <c r="IY6" s="44">
        <v>51.87</v>
      </c>
      <c r="IZ6" s="44">
        <v>49.72</v>
      </c>
      <c r="JA6" s="44">
        <v>47.78</v>
      </c>
      <c r="JB6" s="44">
        <v>45.99</v>
      </c>
      <c r="JC6" s="44">
        <v>44.36</v>
      </c>
      <c r="JD6" s="44">
        <v>42.89</v>
      </c>
      <c r="JE6" s="44">
        <v>41.53</v>
      </c>
      <c r="JF6" s="44">
        <v>40.270000000000003</v>
      </c>
      <c r="JG6" s="44">
        <v>39.11</v>
      </c>
      <c r="JI6" s="34">
        <v>1</v>
      </c>
      <c r="JJ6" s="34">
        <v>1</v>
      </c>
      <c r="JL6" s="45">
        <v>19</v>
      </c>
      <c r="JM6" s="46">
        <v>7.55</v>
      </c>
      <c r="JN6" s="46">
        <v>8.84</v>
      </c>
      <c r="JO6" s="46">
        <v>10.82</v>
      </c>
      <c r="JR6" s="34">
        <v>19</v>
      </c>
      <c r="JS6" s="42">
        <v>7.3</v>
      </c>
      <c r="JT6" s="42">
        <v>6.26</v>
      </c>
      <c r="JU6" s="42">
        <v>5.52</v>
      </c>
      <c r="JV6" s="42">
        <v>4.96</v>
      </c>
      <c r="JW6" s="42">
        <v>4.53</v>
      </c>
      <c r="JX6" s="42">
        <v>4.1900000000000004</v>
      </c>
      <c r="JY6" s="42">
        <v>3.91</v>
      </c>
      <c r="JZ6" s="42">
        <v>3.68</v>
      </c>
      <c r="KA6" s="42">
        <v>3.49</v>
      </c>
      <c r="KB6" s="42">
        <v>3.32</v>
      </c>
      <c r="KC6" s="42">
        <v>3.18</v>
      </c>
      <c r="KD6" s="42">
        <v>3.06</v>
      </c>
      <c r="KE6" s="42">
        <v>2.95</v>
      </c>
      <c r="KF6" s="42">
        <v>2.86</v>
      </c>
      <c r="KG6" s="42">
        <v>2.78</v>
      </c>
      <c r="KH6" s="42">
        <v>2.7</v>
      </c>
      <c r="KI6" s="42">
        <v>2.63</v>
      </c>
      <c r="KJ6" s="42">
        <v>2.57</v>
      </c>
      <c r="KK6" s="42">
        <v>2.52</v>
      </c>
      <c r="KL6" s="42">
        <v>2.4700000000000002</v>
      </c>
      <c r="KM6" s="42">
        <v>2.4300000000000002</v>
      </c>
      <c r="KN6" s="42">
        <v>2.39</v>
      </c>
      <c r="KO6" s="42">
        <v>2.35</v>
      </c>
      <c r="KP6" s="42">
        <v>2.3199999999999998</v>
      </c>
      <c r="KQ6" s="42">
        <v>2.29</v>
      </c>
      <c r="KR6" s="42">
        <v>2.2599999999999998</v>
      </c>
      <c r="KS6" s="42">
        <v>2.2400000000000002</v>
      </c>
      <c r="KT6" s="42">
        <v>2.21</v>
      </c>
      <c r="KU6" s="42">
        <v>2.19</v>
      </c>
      <c r="KV6" s="42">
        <v>2.17</v>
      </c>
      <c r="KW6" s="42">
        <v>2.15</v>
      </c>
      <c r="KX6" s="42">
        <v>2.14</v>
      </c>
      <c r="KY6" s="42">
        <v>2.12</v>
      </c>
      <c r="KZ6" s="42">
        <v>2.11</v>
      </c>
      <c r="LA6" s="42">
        <v>2.09</v>
      </c>
      <c r="LB6" s="42">
        <v>2.08</v>
      </c>
      <c r="LC6" s="42">
        <v>2.0699999999999998</v>
      </c>
      <c r="LD6" s="42">
        <v>2.06</v>
      </c>
      <c r="LE6" s="42">
        <v>2.0499999999999998</v>
      </c>
      <c r="LF6" s="42">
        <v>2.04</v>
      </c>
      <c r="LG6" s="42">
        <v>2.0299999999999998</v>
      </c>
      <c r="LH6" s="42">
        <v>2.0299999999999998</v>
      </c>
      <c r="LI6" s="42">
        <v>2.02</v>
      </c>
      <c r="LJ6" s="42">
        <v>2.02</v>
      </c>
      <c r="LK6" s="42">
        <v>2.0099999999999998</v>
      </c>
      <c r="LL6" s="42">
        <v>2</v>
      </c>
      <c r="LM6" s="42">
        <v>2</v>
      </c>
      <c r="LN6" s="42"/>
      <c r="LQ6" s="34">
        <v>9</v>
      </c>
      <c r="LR6" s="42">
        <v>2.75</v>
      </c>
      <c r="LS6" s="42">
        <v>2.75</v>
      </c>
      <c r="LT6" s="42">
        <v>2.75</v>
      </c>
      <c r="LU6" s="42">
        <v>2.75</v>
      </c>
      <c r="LV6" s="42">
        <v>2.75</v>
      </c>
      <c r="LW6" s="42">
        <v>2.75</v>
      </c>
      <c r="LX6" s="42">
        <v>2.75</v>
      </c>
      <c r="LY6" s="42">
        <v>2.75</v>
      </c>
      <c r="LZ6" s="42">
        <v>2.75</v>
      </c>
      <c r="MA6" s="42">
        <v>2.75</v>
      </c>
      <c r="MB6" s="42">
        <v>2.75</v>
      </c>
      <c r="MC6" s="42">
        <v>3.05</v>
      </c>
      <c r="MD6" s="42">
        <v>3.05</v>
      </c>
      <c r="ME6" s="42">
        <v>3.05</v>
      </c>
      <c r="MF6" s="42">
        <v>3.05</v>
      </c>
      <c r="MG6" s="42">
        <v>3.05</v>
      </c>
      <c r="MH6" s="42">
        <v>3.65</v>
      </c>
      <c r="MI6" s="42">
        <v>3.65</v>
      </c>
      <c r="MJ6" s="42">
        <v>3.65</v>
      </c>
      <c r="MK6" s="42">
        <v>3.65</v>
      </c>
      <c r="ML6" s="42">
        <v>3.65</v>
      </c>
      <c r="MM6" s="42">
        <v>4.75</v>
      </c>
      <c r="MN6" s="42">
        <v>4.75</v>
      </c>
      <c r="MO6" s="42">
        <v>4.75</v>
      </c>
      <c r="MP6" s="42">
        <v>4.75</v>
      </c>
      <c r="MQ6" s="42">
        <v>4.75</v>
      </c>
      <c r="MR6" s="42">
        <v>6.8</v>
      </c>
      <c r="MS6" s="42">
        <v>6.8</v>
      </c>
      <c r="MT6" s="42">
        <v>6.8</v>
      </c>
      <c r="MU6" s="42">
        <v>6.8</v>
      </c>
      <c r="MV6" s="42">
        <v>6.8</v>
      </c>
    </row>
    <row r="7" spans="1:360" ht="19.8" customHeight="1" x14ac:dyDescent="0.4">
      <c r="A7" s="54"/>
      <c r="B7" s="13" t="s">
        <v>16</v>
      </c>
      <c r="C7" s="73">
        <v>31786</v>
      </c>
      <c r="D7" s="18">
        <f ca="1">IF(AND(DATEDIF(C7,D5,"Y")+IF(DATEDIF(C7,D5,"YM")+IF(DATEDIF(C7,D5,"MD")&gt;25,1,0)&gt;5,1,0) &gt;= VLOOKUP(D4,AG4:AM23,7,0),ROUND(DATEDIF(C7,D5,"M")/12,0) &lt;= VLOOKUP(D4,AG4:AN23,8,0)),ROUND(DATEDIF(C7,D5,"M")/12,0),"N/A")</f>
        <v>35</v>
      </c>
      <c r="E7" s="59"/>
      <c r="F7" s="47"/>
      <c r="G7" s="47"/>
      <c r="H7" s="47"/>
      <c r="I7" s="47"/>
      <c r="J7" s="47"/>
      <c r="K7" s="47"/>
      <c r="L7" s="47"/>
      <c r="M7" s="47"/>
      <c r="N7" s="47"/>
      <c r="O7" s="47"/>
      <c r="P7" s="47"/>
      <c r="Q7" s="47"/>
      <c r="R7" s="47"/>
      <c r="S7" s="47"/>
      <c r="T7" s="47"/>
      <c r="U7" s="47"/>
      <c r="V7" s="47"/>
      <c r="W7" s="47"/>
      <c r="X7" s="47"/>
      <c r="Y7" s="47"/>
      <c r="Z7" s="47"/>
      <c r="AA7" s="23"/>
      <c r="AB7" s="23"/>
      <c r="AC7" s="23" t="s">
        <v>120</v>
      </c>
      <c r="AD7" s="23" t="s">
        <v>6</v>
      </c>
      <c r="AE7" s="23"/>
      <c r="AF7" s="22" t="s">
        <v>99</v>
      </c>
      <c r="AG7" s="22" t="s">
        <v>20</v>
      </c>
      <c r="AH7" s="22" t="s">
        <v>52</v>
      </c>
      <c r="AI7" s="23">
        <v>20</v>
      </c>
      <c r="AJ7" s="23">
        <v>20</v>
      </c>
      <c r="AK7" s="27">
        <v>100000</v>
      </c>
      <c r="AL7" s="27">
        <v>1000000</v>
      </c>
      <c r="AM7" s="23">
        <v>18</v>
      </c>
      <c r="AN7" s="23">
        <v>50</v>
      </c>
      <c r="AO7" s="23">
        <v>120</v>
      </c>
      <c r="AQ7" s="34">
        <v>20</v>
      </c>
      <c r="AR7" s="42">
        <v>77</v>
      </c>
      <c r="AT7" s="38">
        <v>20</v>
      </c>
      <c r="AU7" s="43">
        <v>7.71</v>
      </c>
      <c r="AV7" s="43">
        <v>9.0500000000000007</v>
      </c>
      <c r="AW7" s="43">
        <v>11.16</v>
      </c>
      <c r="AX7" s="43"/>
      <c r="AY7" s="38">
        <v>2</v>
      </c>
      <c r="AZ7" s="43">
        <v>998.43</v>
      </c>
      <c r="BA7" s="43">
        <v>122.39</v>
      </c>
      <c r="BB7" s="43">
        <v>62.23</v>
      </c>
      <c r="BC7" s="43">
        <v>31.43</v>
      </c>
      <c r="BD7" s="43">
        <v>10.65</v>
      </c>
      <c r="BE7" s="43">
        <v>950.01</v>
      </c>
      <c r="BF7" s="43">
        <v>101.19</v>
      </c>
      <c r="BG7" s="43">
        <v>51.45</v>
      </c>
      <c r="BH7" s="43">
        <v>25.99</v>
      </c>
      <c r="BI7" s="43">
        <v>8.81</v>
      </c>
      <c r="BJ7" s="43">
        <v>856.11</v>
      </c>
      <c r="BK7" s="43">
        <v>78.16</v>
      </c>
      <c r="BL7" s="43">
        <v>39.74</v>
      </c>
      <c r="BM7" s="43">
        <v>20.07</v>
      </c>
      <c r="BN7" s="43">
        <v>6.8</v>
      </c>
      <c r="BP7" s="34">
        <v>7</v>
      </c>
      <c r="BQ7" s="42">
        <v>155.76</v>
      </c>
      <c r="BR7" s="42">
        <v>155.76</v>
      </c>
      <c r="BS7" s="42">
        <v>155.76</v>
      </c>
      <c r="BT7" s="42">
        <v>155.76</v>
      </c>
      <c r="BU7" s="42">
        <v>155.77000000000001</v>
      </c>
      <c r="BV7" s="42">
        <v>155.77000000000001</v>
      </c>
      <c r="BW7" s="42">
        <v>155.77000000000001</v>
      </c>
      <c r="BY7" s="34">
        <v>20</v>
      </c>
      <c r="BZ7" s="42">
        <v>219.48</v>
      </c>
      <c r="CA7" s="42">
        <v>182.34</v>
      </c>
      <c r="CB7" s="42">
        <v>155.78</v>
      </c>
      <c r="CC7" s="42">
        <v>135.9</v>
      </c>
      <c r="CD7" s="42">
        <v>120.4</v>
      </c>
      <c r="CE7" s="42">
        <v>108.02</v>
      </c>
      <c r="CF7" s="42">
        <v>97.38</v>
      </c>
      <c r="CG7" s="42">
        <v>88.84</v>
      </c>
      <c r="CH7" s="42">
        <v>81.819999999999993</v>
      </c>
      <c r="CI7" s="42">
        <v>75.95</v>
      </c>
      <c r="CJ7" s="42">
        <v>70.819999999999993</v>
      </c>
      <c r="CK7" s="42">
        <v>66.38</v>
      </c>
      <c r="CL7" s="42">
        <v>62.34</v>
      </c>
      <c r="CM7" s="42">
        <v>58.65</v>
      </c>
      <c r="CN7" s="42">
        <v>55.28</v>
      </c>
      <c r="CO7" s="42">
        <v>52.27</v>
      </c>
      <c r="CP7" s="42">
        <v>49.58</v>
      </c>
      <c r="CQ7" s="42">
        <v>47.21</v>
      </c>
      <c r="CR7" s="42">
        <v>45.02</v>
      </c>
      <c r="CS7" s="42">
        <v>43.08</v>
      </c>
      <c r="CT7" s="42">
        <v>41.27</v>
      </c>
      <c r="CU7" s="42">
        <v>39.58</v>
      </c>
      <c r="CV7" s="42">
        <v>38.08</v>
      </c>
      <c r="CW7" s="42">
        <v>36.64</v>
      </c>
      <c r="CX7" s="42">
        <v>35.340000000000003</v>
      </c>
      <c r="CY7" s="42">
        <v>34.15</v>
      </c>
      <c r="CZ7" s="42">
        <v>33.03</v>
      </c>
      <c r="DA7" s="42">
        <v>32.03</v>
      </c>
      <c r="DB7" s="42">
        <v>31.03</v>
      </c>
      <c r="DC7" s="42">
        <v>30.07</v>
      </c>
      <c r="DD7" s="42">
        <v>29.21</v>
      </c>
      <c r="DE7" s="42">
        <v>28.4</v>
      </c>
      <c r="DF7" s="42">
        <v>27.71</v>
      </c>
      <c r="DG7" s="42">
        <v>27.03</v>
      </c>
      <c r="DH7" s="42">
        <v>26.47</v>
      </c>
      <c r="DI7" s="42">
        <v>25.84</v>
      </c>
      <c r="DK7" s="34">
        <v>20</v>
      </c>
      <c r="DL7" s="42">
        <v>75.75</v>
      </c>
      <c r="DM7" s="42">
        <v>70.45</v>
      </c>
      <c r="DN7" s="42">
        <v>65.75</v>
      </c>
      <c r="DO7" s="42">
        <v>61.55</v>
      </c>
      <c r="DP7" s="42">
        <v>57.85</v>
      </c>
      <c r="DQ7" s="42">
        <v>54.5</v>
      </c>
      <c r="DR7" s="42">
        <v>51.45</v>
      </c>
      <c r="DS7" s="42">
        <v>48.7</v>
      </c>
      <c r="DT7" s="42">
        <v>46.25</v>
      </c>
      <c r="DU7" s="42">
        <v>43.95</v>
      </c>
      <c r="DV7" s="42">
        <v>41.9</v>
      </c>
      <c r="DW7" s="42">
        <v>40.049999999999997</v>
      </c>
      <c r="DX7" s="42">
        <v>38.299999999999997</v>
      </c>
      <c r="DY7" s="42">
        <v>36.75</v>
      </c>
      <c r="DZ7" s="42">
        <v>35.299999999999997</v>
      </c>
      <c r="EA7" s="42">
        <v>34</v>
      </c>
      <c r="EC7" s="34">
        <v>20</v>
      </c>
      <c r="ED7" s="42">
        <v>30.95</v>
      </c>
      <c r="EE7" s="42">
        <v>24.8</v>
      </c>
      <c r="EF7" s="42">
        <v>20.85</v>
      </c>
      <c r="EG7" s="42">
        <v>18.100000000000001</v>
      </c>
      <c r="EH7" s="42">
        <v>16.05</v>
      </c>
      <c r="EI7" s="42">
        <v>14.55</v>
      </c>
      <c r="EJ7" s="42">
        <v>13.3</v>
      </c>
      <c r="EK7" s="42">
        <v>12.35</v>
      </c>
      <c r="EL7" s="42">
        <v>11.55</v>
      </c>
      <c r="EM7" s="42">
        <v>10.9</v>
      </c>
      <c r="EN7" s="42">
        <v>10.3</v>
      </c>
      <c r="EO7" s="42">
        <v>9.85</v>
      </c>
      <c r="EP7" s="42">
        <v>9.4499999999999993</v>
      </c>
      <c r="EQ7" s="42">
        <v>9.0500000000000007</v>
      </c>
      <c r="ER7" s="42">
        <v>8.75</v>
      </c>
      <c r="ES7" s="42">
        <v>8.5</v>
      </c>
      <c r="ET7" s="42">
        <v>8.3000000000000007</v>
      </c>
      <c r="EU7" s="42">
        <v>8.1</v>
      </c>
      <c r="EV7" s="42">
        <v>7.9</v>
      </c>
      <c r="EW7" s="42">
        <v>7.8</v>
      </c>
      <c r="EX7" s="42">
        <v>7.65</v>
      </c>
      <c r="EZ7" s="34">
        <v>20</v>
      </c>
      <c r="FA7" s="42">
        <v>246</v>
      </c>
      <c r="FB7" s="42">
        <v>204.88</v>
      </c>
      <c r="FC7" s="42">
        <v>175.48</v>
      </c>
      <c r="FD7" s="42">
        <v>153.38999999999999</v>
      </c>
      <c r="FE7" s="42">
        <v>136.15</v>
      </c>
      <c r="FF7" s="42">
        <v>123.15</v>
      </c>
      <c r="FG7" s="42">
        <v>111.65</v>
      </c>
      <c r="FH7" s="42">
        <v>102.04</v>
      </c>
      <c r="FI7" s="42">
        <v>93.88</v>
      </c>
      <c r="FJ7" s="42">
        <v>86.86</v>
      </c>
      <c r="FK7" s="42">
        <v>81.900000000000006</v>
      </c>
      <c r="FL7" s="42">
        <v>76.41</v>
      </c>
      <c r="FM7" s="42">
        <v>71.55</v>
      </c>
      <c r="FN7" s="42">
        <v>67.22</v>
      </c>
      <c r="FO7" s="42">
        <v>63.33</v>
      </c>
      <c r="FP7" s="42">
        <v>59.82</v>
      </c>
      <c r="FQ7" s="42">
        <v>56.64</v>
      </c>
      <c r="FR7" s="42">
        <v>53.74</v>
      </c>
      <c r="FS7" s="42">
        <v>51.09</v>
      </c>
      <c r="FT7" s="42">
        <v>48.66</v>
      </c>
      <c r="FU7" s="42">
        <v>46.41</v>
      </c>
      <c r="FV7" s="42">
        <v>44.34</v>
      </c>
      <c r="FW7" s="42">
        <v>42.42</v>
      </c>
      <c r="FX7" s="42">
        <v>40.64</v>
      </c>
      <c r="FY7" s="42">
        <v>38.979999999999997</v>
      </c>
      <c r="FZ7" s="42">
        <v>37.44</v>
      </c>
      <c r="GA7" s="42">
        <v>35.99</v>
      </c>
      <c r="GB7" s="42">
        <v>34.64</v>
      </c>
      <c r="GC7" s="42">
        <v>33.380000000000003</v>
      </c>
      <c r="GD7" s="42">
        <v>32.19</v>
      </c>
      <c r="GE7" s="42">
        <v>31.08</v>
      </c>
      <c r="GF7" s="42">
        <v>30.04</v>
      </c>
      <c r="GG7" s="42">
        <v>29.07</v>
      </c>
      <c r="GH7" s="42">
        <v>28.15</v>
      </c>
      <c r="GI7" s="42">
        <v>27.29</v>
      </c>
      <c r="GJ7" s="42">
        <v>26.48</v>
      </c>
      <c r="GK7" s="42">
        <v>25.71</v>
      </c>
      <c r="GL7" s="42">
        <v>25</v>
      </c>
      <c r="GM7" s="42">
        <v>24.32</v>
      </c>
      <c r="GN7" s="42">
        <v>23.68</v>
      </c>
      <c r="GO7" s="42">
        <v>23.09</v>
      </c>
      <c r="GP7" s="42">
        <v>22.53</v>
      </c>
      <c r="GQ7" s="42">
        <v>22</v>
      </c>
      <c r="GR7" s="42">
        <v>20</v>
      </c>
      <c r="GS7" s="42">
        <v>19.54</v>
      </c>
      <c r="GT7" s="42">
        <v>19.100000000000001</v>
      </c>
      <c r="GU7" s="42"/>
      <c r="GV7" s="42"/>
      <c r="GX7" s="34">
        <v>20</v>
      </c>
      <c r="GY7" s="42">
        <v>56.32</v>
      </c>
      <c r="GZ7" s="42">
        <v>56.79</v>
      </c>
      <c r="HA7" s="42">
        <v>52.78</v>
      </c>
      <c r="HB7" s="42">
        <v>49.37</v>
      </c>
      <c r="HC7" s="42">
        <v>46.49</v>
      </c>
      <c r="HD7" s="42">
        <v>43.98</v>
      </c>
      <c r="HE7" s="42">
        <v>41.83</v>
      </c>
      <c r="HF7" s="42">
        <v>39.93</v>
      </c>
      <c r="HG7" s="42">
        <v>38.22</v>
      </c>
      <c r="HH7" s="42">
        <v>36.72</v>
      </c>
      <c r="HI7" s="42">
        <v>35.409999999999997</v>
      </c>
      <c r="HJ7" s="42">
        <v>34.159999999999997</v>
      </c>
      <c r="HK7" s="42">
        <v>33.049999999999997</v>
      </c>
      <c r="HL7" s="42">
        <v>32.07</v>
      </c>
      <c r="HM7" s="42">
        <v>31.14</v>
      </c>
      <c r="HN7" s="42">
        <v>30.29</v>
      </c>
      <c r="HO7" s="42">
        <v>29.58</v>
      </c>
      <c r="HP7" s="42">
        <v>28.93</v>
      </c>
      <c r="HQ7" s="42">
        <v>28.27</v>
      </c>
      <c r="HR7" s="42">
        <v>27.68</v>
      </c>
      <c r="HS7" s="42">
        <v>27.09</v>
      </c>
      <c r="HT7" s="42">
        <v>26.57</v>
      </c>
      <c r="HU7" s="42">
        <v>26.1</v>
      </c>
      <c r="HV7" s="42">
        <v>25.73</v>
      </c>
      <c r="HW7" s="42">
        <v>25.26</v>
      </c>
      <c r="HX7" s="42">
        <v>24.86</v>
      </c>
      <c r="HY7" s="42">
        <v>24.6</v>
      </c>
      <c r="HZ7" s="42">
        <v>24.29</v>
      </c>
      <c r="IA7" s="42">
        <v>23.95</v>
      </c>
      <c r="IB7" s="42">
        <v>23.69</v>
      </c>
      <c r="IC7" s="42">
        <v>23.48</v>
      </c>
      <c r="IE7" s="34">
        <v>20</v>
      </c>
      <c r="IF7" s="34">
        <v>530</v>
      </c>
      <c r="IH7" s="30">
        <v>20</v>
      </c>
      <c r="II7" s="43">
        <v>979.74</v>
      </c>
      <c r="IJ7" s="43">
        <v>228.58</v>
      </c>
      <c r="IL7" s="30">
        <v>20</v>
      </c>
      <c r="IM7" s="43">
        <v>835.34</v>
      </c>
      <c r="IN7" s="43">
        <v>195.76</v>
      </c>
      <c r="IO7" s="43">
        <v>115.73</v>
      </c>
      <c r="IQ7" s="23">
        <v>22</v>
      </c>
      <c r="IR7" s="44">
        <v>77.180000000000007</v>
      </c>
      <c r="IS7" s="44">
        <v>72.14</v>
      </c>
      <c r="IT7" s="44">
        <v>67.67</v>
      </c>
      <c r="IU7" s="44">
        <v>63.74</v>
      </c>
      <c r="IV7" s="44">
        <v>60.27</v>
      </c>
      <c r="IW7" s="44">
        <v>57.12</v>
      </c>
      <c r="IX7" s="44">
        <v>54.55</v>
      </c>
      <c r="IY7" s="44">
        <v>52.19</v>
      </c>
      <c r="IZ7" s="44">
        <v>50.09</v>
      </c>
      <c r="JA7" s="44">
        <v>48.14</v>
      </c>
      <c r="JB7" s="44">
        <v>46.36</v>
      </c>
      <c r="JC7" s="44">
        <v>44.78</v>
      </c>
      <c r="JD7" s="44">
        <v>43.31</v>
      </c>
      <c r="JE7" s="44">
        <v>41.95</v>
      </c>
      <c r="JF7" s="44">
        <v>40.74</v>
      </c>
      <c r="JG7" s="44">
        <v>39.590000000000003</v>
      </c>
      <c r="JI7" s="34">
        <v>2</v>
      </c>
      <c r="JJ7" s="34">
        <v>1</v>
      </c>
      <c r="JL7" s="45">
        <v>20</v>
      </c>
      <c r="JM7" s="46">
        <v>7.71</v>
      </c>
      <c r="JN7" s="46">
        <v>9.0500000000000007</v>
      </c>
      <c r="JO7" s="46">
        <v>11.16</v>
      </c>
      <c r="JR7" s="34">
        <v>20</v>
      </c>
      <c r="JS7" s="42">
        <v>7.28</v>
      </c>
      <c r="JT7" s="42">
        <v>6.24</v>
      </c>
      <c r="JU7" s="42">
        <v>5.5</v>
      </c>
      <c r="JV7" s="42">
        <v>4.9400000000000004</v>
      </c>
      <c r="JW7" s="42">
        <v>4.51</v>
      </c>
      <c r="JX7" s="42">
        <v>4.17</v>
      </c>
      <c r="JY7" s="42">
        <v>3.9</v>
      </c>
      <c r="JZ7" s="42">
        <v>3.67</v>
      </c>
      <c r="KA7" s="42">
        <v>3.47</v>
      </c>
      <c r="KB7" s="42">
        <v>3.31</v>
      </c>
      <c r="KC7" s="42">
        <v>3.17</v>
      </c>
      <c r="KD7" s="42">
        <v>3.05</v>
      </c>
      <c r="KE7" s="42">
        <v>2.94</v>
      </c>
      <c r="KF7" s="42">
        <v>2.85</v>
      </c>
      <c r="KG7" s="42">
        <v>2.76</v>
      </c>
      <c r="KH7" s="42">
        <v>2.69</v>
      </c>
      <c r="KI7" s="42">
        <v>2.62</v>
      </c>
      <c r="KJ7" s="42">
        <v>2.56</v>
      </c>
      <c r="KK7" s="42">
        <v>2.5099999999999998</v>
      </c>
      <c r="KL7" s="42">
        <v>2.46</v>
      </c>
      <c r="KM7" s="42">
        <v>2.42</v>
      </c>
      <c r="KN7" s="42">
        <v>2.38</v>
      </c>
      <c r="KO7" s="42">
        <v>2.34</v>
      </c>
      <c r="KP7" s="42">
        <v>2.31</v>
      </c>
      <c r="KQ7" s="42">
        <v>2.2799999999999998</v>
      </c>
      <c r="KR7" s="42">
        <v>2.25</v>
      </c>
      <c r="KS7" s="42">
        <v>2.23</v>
      </c>
      <c r="KT7" s="42">
        <v>2.2000000000000002</v>
      </c>
      <c r="KU7" s="42">
        <v>2.1800000000000002</v>
      </c>
      <c r="KV7" s="42">
        <v>2.16</v>
      </c>
      <c r="KW7" s="42">
        <v>2.15</v>
      </c>
      <c r="KX7" s="42">
        <v>2.13</v>
      </c>
      <c r="KY7" s="42">
        <v>2.11</v>
      </c>
      <c r="KZ7" s="42">
        <v>2.1</v>
      </c>
      <c r="LA7" s="42">
        <v>2.09</v>
      </c>
      <c r="LB7" s="42">
        <v>2.08</v>
      </c>
      <c r="LC7" s="42">
        <v>2.06</v>
      </c>
      <c r="LD7" s="42">
        <v>2.0499999999999998</v>
      </c>
      <c r="LE7" s="42">
        <v>2.0499999999999998</v>
      </c>
      <c r="LF7" s="42">
        <v>2.04</v>
      </c>
      <c r="LG7" s="42">
        <v>2.0299999999999998</v>
      </c>
      <c r="LH7" s="42">
        <v>2.02</v>
      </c>
      <c r="LI7" s="42">
        <v>2.02</v>
      </c>
      <c r="LJ7" s="42">
        <v>2.0099999999999998</v>
      </c>
      <c r="LK7" s="42">
        <v>2</v>
      </c>
      <c r="LL7" s="42">
        <v>2</v>
      </c>
      <c r="LM7" s="42"/>
      <c r="LN7" s="42"/>
      <c r="LQ7" s="34">
        <v>10</v>
      </c>
      <c r="LR7" s="42">
        <v>2.8</v>
      </c>
      <c r="LS7" s="42">
        <v>2.8</v>
      </c>
      <c r="LT7" s="42">
        <v>2.8</v>
      </c>
      <c r="LU7" s="42">
        <v>2.8</v>
      </c>
      <c r="LV7" s="42">
        <v>2.8</v>
      </c>
      <c r="LW7" s="42">
        <v>2.8</v>
      </c>
      <c r="LX7" s="42">
        <v>2.8</v>
      </c>
      <c r="LY7" s="42">
        <v>2.8</v>
      </c>
      <c r="LZ7" s="42">
        <v>2.8</v>
      </c>
      <c r="MA7" s="42">
        <v>2.8</v>
      </c>
      <c r="MB7" s="42">
        <v>2.8</v>
      </c>
      <c r="MC7" s="42">
        <v>3.15</v>
      </c>
      <c r="MD7" s="42">
        <v>3.15</v>
      </c>
      <c r="ME7" s="42">
        <v>3.15</v>
      </c>
      <c r="MF7" s="42">
        <v>3.15</v>
      </c>
      <c r="MG7" s="42">
        <v>3.15</v>
      </c>
      <c r="MH7" s="42">
        <v>3.8</v>
      </c>
      <c r="MI7" s="42">
        <v>3.8</v>
      </c>
      <c r="MJ7" s="42">
        <v>3.8</v>
      </c>
      <c r="MK7" s="42">
        <v>3.8</v>
      </c>
      <c r="ML7" s="42">
        <v>3.8</v>
      </c>
      <c r="MM7" s="42">
        <v>5.0999999999999996</v>
      </c>
      <c r="MN7" s="42">
        <v>5.0999999999999996</v>
      </c>
      <c r="MO7" s="42">
        <v>5.0999999999999996</v>
      </c>
      <c r="MP7" s="42">
        <v>5.0999999999999996</v>
      </c>
      <c r="MQ7" s="42">
        <v>5.0999999999999996</v>
      </c>
      <c r="MR7" s="42">
        <v>7.4</v>
      </c>
      <c r="MS7" s="42">
        <v>7.4</v>
      </c>
      <c r="MT7" s="42">
        <v>7.4</v>
      </c>
      <c r="MU7" s="42">
        <v>7.4</v>
      </c>
      <c r="MV7" s="42">
        <v>7.4</v>
      </c>
    </row>
    <row r="8" spans="1:360" ht="19.8" customHeight="1" x14ac:dyDescent="0.4">
      <c r="A8" s="54"/>
      <c r="B8" s="14" t="s">
        <v>47</v>
      </c>
      <c r="C8" s="79">
        <v>44655</v>
      </c>
      <c r="D8" s="18">
        <f ca="1">IF(VLOOKUP(D4,AG4:AH23,2,0)="D",DATEDIF(C8,D5,"Y")+IF(DATEDIF(C8,D5,"YM")+IF(DATEDIF(C8,D5,"MD")&gt;25,1,0)&gt;5,1,0),DATEDIF(C7,D5,"Y")+IF(DATEDIF(C7,D5,"YM")+IF(DATEDIF(C7,D5,"MD")&gt;25,1,0)&gt;5,1,0))</f>
        <v>0</v>
      </c>
      <c r="E8" s="59"/>
      <c r="F8" s="47"/>
      <c r="G8" s="47"/>
      <c r="H8" s="47"/>
      <c r="I8" s="47"/>
      <c r="J8" s="47"/>
      <c r="K8" s="47"/>
      <c r="L8" s="47"/>
      <c r="M8" s="47"/>
      <c r="N8" s="47"/>
      <c r="O8" s="47"/>
      <c r="P8" s="47"/>
      <c r="Q8" s="47"/>
      <c r="R8" s="47"/>
      <c r="S8" s="47"/>
      <c r="T8" s="47"/>
      <c r="U8" s="47"/>
      <c r="V8" s="47"/>
      <c r="W8" s="47"/>
      <c r="X8" s="47"/>
      <c r="Y8" s="47"/>
      <c r="Z8" s="47"/>
      <c r="AA8" s="23"/>
      <c r="AB8" s="23"/>
      <c r="AC8" s="23" t="s">
        <v>2</v>
      </c>
      <c r="AD8" s="23" t="s">
        <v>2</v>
      </c>
      <c r="AE8" s="23"/>
      <c r="AF8" s="22" t="s">
        <v>23</v>
      </c>
      <c r="AG8" s="22" t="s">
        <v>24</v>
      </c>
      <c r="AH8" s="22" t="s">
        <v>50</v>
      </c>
      <c r="AI8" s="23">
        <v>5</v>
      </c>
      <c r="AJ8" s="23">
        <v>20</v>
      </c>
      <c r="AK8" s="27">
        <v>100000</v>
      </c>
      <c r="AL8" s="27">
        <v>1000000</v>
      </c>
      <c r="AM8" s="23">
        <v>18</v>
      </c>
      <c r="AN8" s="23">
        <v>65</v>
      </c>
      <c r="AO8" s="23">
        <v>75</v>
      </c>
      <c r="AQ8" s="34">
        <v>21</v>
      </c>
      <c r="AR8" s="42">
        <v>77.05</v>
      </c>
      <c r="AT8" s="38">
        <v>21</v>
      </c>
      <c r="AU8" s="43">
        <v>7.86</v>
      </c>
      <c r="AV8" s="43">
        <v>9.26</v>
      </c>
      <c r="AW8" s="43">
        <v>11.52</v>
      </c>
      <c r="AX8" s="43"/>
      <c r="AY8" s="38">
        <v>3</v>
      </c>
      <c r="AZ8" s="43">
        <v>1001.54</v>
      </c>
      <c r="BA8" s="43">
        <v>122.55</v>
      </c>
      <c r="BB8" s="43">
        <v>62.31</v>
      </c>
      <c r="BC8" s="43">
        <v>31.47</v>
      </c>
      <c r="BD8" s="43">
        <v>10.66</v>
      </c>
      <c r="BE8" s="43">
        <v>953.17</v>
      </c>
      <c r="BF8" s="43">
        <v>101.34</v>
      </c>
      <c r="BG8" s="43">
        <v>51.53</v>
      </c>
      <c r="BH8" s="43">
        <v>26.03</v>
      </c>
      <c r="BI8" s="43">
        <v>8.82</v>
      </c>
      <c r="BJ8" s="43">
        <v>859.28</v>
      </c>
      <c r="BK8" s="43">
        <v>78.3</v>
      </c>
      <c r="BL8" s="43">
        <v>39.81</v>
      </c>
      <c r="BM8" s="43">
        <v>20.11</v>
      </c>
      <c r="BN8" s="43">
        <v>6.81</v>
      </c>
      <c r="BP8" s="34">
        <v>8</v>
      </c>
      <c r="BQ8" s="42">
        <v>135.88</v>
      </c>
      <c r="BR8" s="42">
        <v>135.88</v>
      </c>
      <c r="BS8" s="42">
        <v>135.88</v>
      </c>
      <c r="BT8" s="42">
        <v>135.88</v>
      </c>
      <c r="BU8" s="42">
        <v>135.88999999999999</v>
      </c>
      <c r="BV8" s="42">
        <v>135.88999999999999</v>
      </c>
      <c r="BW8" s="42">
        <v>135.88999999999999</v>
      </c>
      <c r="BY8" s="34">
        <v>21</v>
      </c>
      <c r="BZ8" s="42">
        <v>219.48</v>
      </c>
      <c r="CA8" s="42">
        <v>182.35</v>
      </c>
      <c r="CB8" s="42">
        <v>155.79</v>
      </c>
      <c r="CC8" s="42">
        <v>135.91</v>
      </c>
      <c r="CD8" s="42">
        <v>120.41</v>
      </c>
      <c r="CE8" s="42">
        <v>108.02</v>
      </c>
      <c r="CF8" s="42">
        <v>97.4</v>
      </c>
      <c r="CG8" s="42">
        <v>88.87</v>
      </c>
      <c r="CH8" s="42">
        <v>81.83</v>
      </c>
      <c r="CI8" s="42">
        <v>75.97</v>
      </c>
      <c r="CJ8" s="42">
        <v>70.86</v>
      </c>
      <c r="CK8" s="42">
        <v>66.400000000000006</v>
      </c>
      <c r="CL8" s="42">
        <v>62.36</v>
      </c>
      <c r="CM8" s="42">
        <v>58.68</v>
      </c>
      <c r="CN8" s="42">
        <v>55.32</v>
      </c>
      <c r="CO8" s="42">
        <v>52.32</v>
      </c>
      <c r="CP8" s="42">
        <v>49.63</v>
      </c>
      <c r="CQ8" s="42">
        <v>47.29</v>
      </c>
      <c r="CR8" s="42">
        <v>45.1</v>
      </c>
      <c r="CS8" s="42">
        <v>43.16</v>
      </c>
      <c r="CT8" s="42">
        <v>41.35</v>
      </c>
      <c r="CU8" s="42">
        <v>39.659999999999997</v>
      </c>
      <c r="CV8" s="42">
        <v>38.17</v>
      </c>
      <c r="CW8" s="42">
        <v>36.72</v>
      </c>
      <c r="CX8" s="42">
        <v>35.43</v>
      </c>
      <c r="CY8" s="42">
        <v>34.25</v>
      </c>
      <c r="CZ8" s="42">
        <v>33.14</v>
      </c>
      <c r="DA8" s="42">
        <v>32.15</v>
      </c>
      <c r="DB8" s="42">
        <v>31.16</v>
      </c>
      <c r="DC8" s="42">
        <v>30.21</v>
      </c>
      <c r="DD8" s="42">
        <v>29.37</v>
      </c>
      <c r="DE8" s="42">
        <v>28.57</v>
      </c>
      <c r="DF8" s="42">
        <v>27.89</v>
      </c>
      <c r="DG8" s="42">
        <v>27.27</v>
      </c>
      <c r="DH8" s="42">
        <v>26.66</v>
      </c>
      <c r="DI8" s="42">
        <v>26.04</v>
      </c>
      <c r="DK8" s="34">
        <v>21</v>
      </c>
      <c r="DL8" s="42">
        <v>75.8</v>
      </c>
      <c r="DM8" s="42">
        <v>70.5</v>
      </c>
      <c r="DN8" s="42">
        <v>65.849999999999994</v>
      </c>
      <c r="DO8" s="42">
        <v>61.65</v>
      </c>
      <c r="DP8" s="42">
        <v>57.95</v>
      </c>
      <c r="DQ8" s="42">
        <v>54.6</v>
      </c>
      <c r="DR8" s="42">
        <v>51.55</v>
      </c>
      <c r="DS8" s="42">
        <v>48.85</v>
      </c>
      <c r="DT8" s="42">
        <v>46.35</v>
      </c>
      <c r="DU8" s="42">
        <v>44.1</v>
      </c>
      <c r="DV8" s="42">
        <v>42.05</v>
      </c>
      <c r="DW8" s="42">
        <v>40.200000000000003</v>
      </c>
      <c r="DX8" s="42">
        <v>38.5</v>
      </c>
      <c r="DY8" s="42">
        <v>36.950000000000003</v>
      </c>
      <c r="DZ8" s="42">
        <v>35.5</v>
      </c>
      <c r="EA8" s="42">
        <v>34.200000000000003</v>
      </c>
      <c r="EC8" s="34">
        <v>21</v>
      </c>
      <c r="ED8" s="42">
        <v>31</v>
      </c>
      <c r="EE8" s="42">
        <v>24.85</v>
      </c>
      <c r="EF8" s="42">
        <v>20.9</v>
      </c>
      <c r="EG8" s="42">
        <v>18.2</v>
      </c>
      <c r="EH8" s="42">
        <v>16.149999999999999</v>
      </c>
      <c r="EI8" s="42">
        <v>14.65</v>
      </c>
      <c r="EJ8" s="42">
        <v>13.45</v>
      </c>
      <c r="EK8" s="42">
        <v>12.45</v>
      </c>
      <c r="EL8" s="42">
        <v>11.65</v>
      </c>
      <c r="EM8" s="42">
        <v>11</v>
      </c>
      <c r="EN8" s="42">
        <v>10.45</v>
      </c>
      <c r="EO8" s="42">
        <v>9.9499999999999993</v>
      </c>
      <c r="EP8" s="42">
        <v>9.5500000000000007</v>
      </c>
      <c r="EQ8" s="42">
        <v>9.1999999999999993</v>
      </c>
      <c r="ER8" s="42">
        <v>8.9</v>
      </c>
      <c r="ES8" s="42">
        <v>8.65</v>
      </c>
      <c r="ET8" s="42">
        <v>8.4499999999999993</v>
      </c>
      <c r="EU8" s="42">
        <v>8.25</v>
      </c>
      <c r="EV8" s="42">
        <v>8.1</v>
      </c>
      <c r="EW8" s="42">
        <v>7.95</v>
      </c>
      <c r="EX8" s="42">
        <v>7.85</v>
      </c>
      <c r="EZ8" s="34">
        <v>21</v>
      </c>
      <c r="FA8" s="42">
        <v>246.58</v>
      </c>
      <c r="FB8" s="42">
        <v>205.38</v>
      </c>
      <c r="FC8" s="42">
        <v>175.92</v>
      </c>
      <c r="FD8" s="42">
        <v>153.78</v>
      </c>
      <c r="FE8" s="42">
        <v>136.51</v>
      </c>
      <c r="FF8" s="42">
        <v>123.48</v>
      </c>
      <c r="FG8" s="42">
        <v>111.96</v>
      </c>
      <c r="FH8" s="42">
        <v>102.33</v>
      </c>
      <c r="FI8" s="42">
        <v>94.15</v>
      </c>
      <c r="FJ8" s="42">
        <v>87.11</v>
      </c>
      <c r="FK8" s="42">
        <v>82.15</v>
      </c>
      <c r="FL8" s="42">
        <v>76.64</v>
      </c>
      <c r="FM8" s="42">
        <v>71.77</v>
      </c>
      <c r="FN8" s="42">
        <v>67.430000000000007</v>
      </c>
      <c r="FO8" s="42">
        <v>63.53</v>
      </c>
      <c r="FP8" s="42">
        <v>60.02</v>
      </c>
      <c r="FQ8" s="42">
        <v>56.83</v>
      </c>
      <c r="FR8" s="42">
        <v>53.92</v>
      </c>
      <c r="FS8" s="42">
        <v>51.27</v>
      </c>
      <c r="FT8" s="42">
        <v>48.83</v>
      </c>
      <c r="FU8" s="42">
        <v>46.58</v>
      </c>
      <c r="FV8" s="42">
        <v>44.5</v>
      </c>
      <c r="FW8" s="42">
        <v>42.58</v>
      </c>
      <c r="FX8" s="42">
        <v>40.79</v>
      </c>
      <c r="FY8" s="42">
        <v>39.130000000000003</v>
      </c>
      <c r="FZ8" s="42">
        <v>37.58</v>
      </c>
      <c r="GA8" s="42">
        <v>36.130000000000003</v>
      </c>
      <c r="GB8" s="42">
        <v>34.78</v>
      </c>
      <c r="GC8" s="42">
        <v>33.520000000000003</v>
      </c>
      <c r="GD8" s="42">
        <v>32.33</v>
      </c>
      <c r="GE8" s="42">
        <v>31.22</v>
      </c>
      <c r="GF8" s="42">
        <v>30.18</v>
      </c>
      <c r="GG8" s="42">
        <v>29.21</v>
      </c>
      <c r="GH8" s="42">
        <v>28.29</v>
      </c>
      <c r="GI8" s="42">
        <v>27.43</v>
      </c>
      <c r="GJ8" s="42">
        <v>26.62</v>
      </c>
      <c r="GK8" s="42">
        <v>25.86</v>
      </c>
      <c r="GL8" s="42">
        <v>25.14</v>
      </c>
      <c r="GM8" s="42">
        <v>24.46</v>
      </c>
      <c r="GN8" s="42">
        <v>23.84</v>
      </c>
      <c r="GO8" s="42">
        <v>23.24</v>
      </c>
      <c r="GP8" s="42">
        <v>22.68</v>
      </c>
      <c r="GQ8" s="42">
        <v>22.16</v>
      </c>
      <c r="GR8" s="42">
        <v>20.16</v>
      </c>
      <c r="GS8" s="42">
        <v>19.7</v>
      </c>
      <c r="GX8" s="34">
        <v>21</v>
      </c>
      <c r="GY8" s="42">
        <v>62.49</v>
      </c>
      <c r="GZ8" s="42">
        <v>57.62</v>
      </c>
      <c r="HA8" s="42">
        <v>53.57</v>
      </c>
      <c r="HB8" s="42">
        <v>50.12</v>
      </c>
      <c r="HC8" s="42">
        <v>47.2</v>
      </c>
      <c r="HD8" s="42">
        <v>44.65</v>
      </c>
      <c r="HE8" s="42">
        <v>42.47</v>
      </c>
      <c r="HF8" s="42">
        <v>40.53</v>
      </c>
      <c r="HG8" s="42">
        <v>38.82</v>
      </c>
      <c r="HH8" s="42">
        <v>37.29</v>
      </c>
      <c r="HI8" s="42">
        <v>35.950000000000003</v>
      </c>
      <c r="HJ8" s="42">
        <v>34.68</v>
      </c>
      <c r="HK8" s="42">
        <v>33.57</v>
      </c>
      <c r="HL8" s="42">
        <v>32.58</v>
      </c>
      <c r="HM8" s="42">
        <v>31.64</v>
      </c>
      <c r="HN8" s="42">
        <v>30.79</v>
      </c>
      <c r="HO8" s="42">
        <v>30.06</v>
      </c>
      <c r="HP8" s="42">
        <v>29.39</v>
      </c>
      <c r="HQ8" s="42">
        <v>28.73</v>
      </c>
      <c r="HR8" s="42">
        <v>28.13</v>
      </c>
      <c r="HS8" s="42">
        <v>27.54</v>
      </c>
      <c r="HT8" s="42">
        <v>27.02</v>
      </c>
      <c r="HU8" s="42">
        <v>26.55</v>
      </c>
      <c r="HV8" s="42">
        <v>26.17</v>
      </c>
      <c r="HW8" s="42">
        <v>25.71</v>
      </c>
      <c r="HX8" s="42">
        <v>25.33</v>
      </c>
      <c r="HY8" s="42">
        <v>25.05</v>
      </c>
      <c r="HZ8" s="42">
        <v>24.73</v>
      </c>
      <c r="IA8" s="42">
        <v>24.41</v>
      </c>
      <c r="IB8" s="42">
        <v>24.15</v>
      </c>
      <c r="IC8" s="42">
        <v>23.92</v>
      </c>
      <c r="IE8" s="34">
        <v>21</v>
      </c>
      <c r="IF8" s="34">
        <v>538</v>
      </c>
      <c r="IH8" s="30">
        <v>21</v>
      </c>
      <c r="II8" s="43">
        <v>979.75</v>
      </c>
      <c r="IJ8" s="43">
        <v>228.58</v>
      </c>
      <c r="IL8" s="30">
        <v>21</v>
      </c>
      <c r="IM8" s="43">
        <v>835.39</v>
      </c>
      <c r="IN8" s="43">
        <v>195.8</v>
      </c>
      <c r="IO8" s="43">
        <v>115.73</v>
      </c>
      <c r="IQ8" s="23">
        <v>23</v>
      </c>
      <c r="IR8" s="44">
        <v>77.39</v>
      </c>
      <c r="IS8" s="44">
        <v>72.349999999999994</v>
      </c>
      <c r="IT8" s="44">
        <v>67.94</v>
      </c>
      <c r="IU8" s="44">
        <v>64.05</v>
      </c>
      <c r="IV8" s="44">
        <v>60.59</v>
      </c>
      <c r="IW8" s="44">
        <v>57.49</v>
      </c>
      <c r="IX8" s="44">
        <v>54.92</v>
      </c>
      <c r="IY8" s="44">
        <v>52.55</v>
      </c>
      <c r="IZ8" s="44">
        <v>50.45</v>
      </c>
      <c r="JA8" s="44">
        <v>48.56</v>
      </c>
      <c r="JB8" s="44">
        <v>46.83</v>
      </c>
      <c r="JC8" s="44">
        <v>45.2</v>
      </c>
      <c r="JD8" s="44">
        <v>43.79</v>
      </c>
      <c r="JE8" s="44">
        <v>42.47</v>
      </c>
      <c r="JF8" s="44">
        <v>41.27</v>
      </c>
      <c r="JG8" s="44">
        <v>40.159999999999997</v>
      </c>
      <c r="JI8" s="34">
        <v>3</v>
      </c>
      <c r="JJ8" s="34">
        <v>2</v>
      </c>
      <c r="JL8" s="45">
        <v>21</v>
      </c>
      <c r="JM8" s="46">
        <v>7.86</v>
      </c>
      <c r="JN8" s="46">
        <v>9.26</v>
      </c>
      <c r="JO8" s="46">
        <v>11.52</v>
      </c>
      <c r="JR8" s="34">
        <v>21</v>
      </c>
      <c r="JS8" s="42">
        <v>7.24</v>
      </c>
      <c r="JT8" s="42">
        <v>6.21</v>
      </c>
      <c r="JU8" s="42">
        <v>5.47</v>
      </c>
      <c r="JV8" s="42">
        <v>4.92</v>
      </c>
      <c r="JW8" s="42">
        <v>4.5</v>
      </c>
      <c r="JX8" s="42">
        <v>4.16</v>
      </c>
      <c r="JY8" s="42">
        <v>3.88</v>
      </c>
      <c r="JZ8" s="42">
        <v>3.65</v>
      </c>
      <c r="KA8" s="42">
        <v>3.46</v>
      </c>
      <c r="KB8" s="42">
        <v>3.3</v>
      </c>
      <c r="KC8" s="42">
        <v>3.16</v>
      </c>
      <c r="KD8" s="42">
        <v>3.04</v>
      </c>
      <c r="KE8" s="42">
        <v>2.93</v>
      </c>
      <c r="KF8" s="42">
        <v>2.84</v>
      </c>
      <c r="KG8" s="42">
        <v>2.75</v>
      </c>
      <c r="KH8" s="42">
        <v>2.68</v>
      </c>
      <c r="KI8" s="42">
        <v>2.61</v>
      </c>
      <c r="KJ8" s="42">
        <v>2.5499999999999998</v>
      </c>
      <c r="KK8" s="42">
        <v>2.5</v>
      </c>
      <c r="KL8" s="42">
        <v>2.4500000000000002</v>
      </c>
      <c r="KM8" s="42">
        <v>2.41</v>
      </c>
      <c r="KN8" s="42">
        <v>2.37</v>
      </c>
      <c r="KO8" s="42">
        <v>2.33</v>
      </c>
      <c r="KP8" s="42">
        <v>2.2999999999999998</v>
      </c>
      <c r="KQ8" s="42">
        <v>2.27</v>
      </c>
      <c r="KR8" s="42">
        <v>2.2400000000000002</v>
      </c>
      <c r="KS8" s="42">
        <v>2.2200000000000002</v>
      </c>
      <c r="KT8" s="42">
        <v>2.2000000000000002</v>
      </c>
      <c r="KU8" s="42">
        <v>2.1800000000000002</v>
      </c>
      <c r="KV8" s="42">
        <v>2.16</v>
      </c>
      <c r="KW8" s="42">
        <v>2.14</v>
      </c>
      <c r="KX8" s="42">
        <v>2.12</v>
      </c>
      <c r="KY8" s="42">
        <v>2.11</v>
      </c>
      <c r="KZ8" s="42">
        <v>2.09</v>
      </c>
      <c r="LA8" s="42">
        <v>2.08</v>
      </c>
      <c r="LB8" s="42">
        <v>2.0699999999999998</v>
      </c>
      <c r="LC8" s="42">
        <v>2.06</v>
      </c>
      <c r="LD8" s="42">
        <v>2.0499999999999998</v>
      </c>
      <c r="LE8" s="42">
        <v>2.04</v>
      </c>
      <c r="LF8" s="42">
        <v>2.0299999999999998</v>
      </c>
      <c r="LG8" s="42">
        <v>2.02</v>
      </c>
      <c r="LH8" s="42">
        <v>2.02</v>
      </c>
      <c r="LI8" s="42">
        <v>2.0099999999999998</v>
      </c>
      <c r="LJ8" s="42">
        <v>2.0099999999999998</v>
      </c>
      <c r="LK8" s="42">
        <v>2</v>
      </c>
      <c r="LQ8" s="34">
        <v>11</v>
      </c>
      <c r="LR8" s="42">
        <v>2.85</v>
      </c>
      <c r="LS8" s="42">
        <v>2.85</v>
      </c>
      <c r="LT8" s="42">
        <v>2.85</v>
      </c>
      <c r="LU8" s="42">
        <v>2.85</v>
      </c>
      <c r="LV8" s="42">
        <v>2.85</v>
      </c>
      <c r="LW8" s="42">
        <v>2.85</v>
      </c>
      <c r="LX8" s="42">
        <v>2.85</v>
      </c>
      <c r="LY8" s="42">
        <v>2.85</v>
      </c>
      <c r="LZ8" s="42">
        <v>2.85</v>
      </c>
      <c r="MA8" s="42">
        <v>2.85</v>
      </c>
      <c r="MB8" s="42">
        <v>2.85</v>
      </c>
      <c r="MC8" s="42">
        <v>3.25</v>
      </c>
      <c r="MD8" s="42">
        <v>3.25</v>
      </c>
      <c r="ME8" s="42">
        <v>3.25</v>
      </c>
      <c r="MF8" s="42">
        <v>3.25</v>
      </c>
      <c r="MG8" s="42">
        <v>3.25</v>
      </c>
      <c r="MH8" s="42">
        <v>4</v>
      </c>
      <c r="MI8" s="42">
        <v>4</v>
      </c>
      <c r="MJ8" s="42">
        <v>4</v>
      </c>
      <c r="MK8" s="42">
        <v>4</v>
      </c>
      <c r="ML8" s="42">
        <v>4</v>
      </c>
      <c r="MM8" s="42">
        <v>5.5</v>
      </c>
      <c r="MN8" s="42">
        <v>5.5</v>
      </c>
      <c r="MO8" s="42">
        <v>5.5</v>
      </c>
      <c r="MP8" s="42">
        <v>5.5</v>
      </c>
      <c r="MQ8" s="42">
        <v>5.5</v>
      </c>
      <c r="MR8" s="42">
        <v>8.1</v>
      </c>
      <c r="MS8" s="42">
        <v>8.1</v>
      </c>
      <c r="MT8" s="42">
        <v>8.1</v>
      </c>
      <c r="MU8" s="42">
        <v>8.1</v>
      </c>
      <c r="MV8" s="42">
        <v>8.1</v>
      </c>
    </row>
    <row r="9" spans="1:360" ht="19.8" customHeight="1" x14ac:dyDescent="0.4">
      <c r="A9" s="54"/>
      <c r="B9" s="13" t="s">
        <v>129</v>
      </c>
      <c r="C9" s="74">
        <v>23</v>
      </c>
      <c r="D9" s="18">
        <f ca="1">IF(AND(D4&lt;&gt;"TMN-10",C9 &gt;= VLOOKUP(D4,AG4:AI23,3,0),C9 &lt;= VLOOKUP(D4,AG4:AJ23,4,0),(C9+D7) &lt;= VLOOKUP(D4,AG4:AO23,9,0)),C9,
IF(AND(D4="TMN-10", C9=5,(C9+D7) &lt;= VLOOKUP(D4,AG4:AO23,9,0)),C9,
IF(AND(D4="TMN-10", C9=10,(C9+D7) &lt;= VLOOKUP(D4,AG4:AO23,9,0)),C9,"N/A")))</f>
        <v>23</v>
      </c>
      <c r="E9" s="56"/>
      <c r="AC9" s="23" t="s">
        <v>124</v>
      </c>
      <c r="AD9" s="23" t="s">
        <v>83</v>
      </c>
      <c r="AE9" s="23"/>
      <c r="AF9" s="22" t="s">
        <v>21</v>
      </c>
      <c r="AG9" s="22" t="s">
        <v>22</v>
      </c>
      <c r="AH9" s="22" t="s">
        <v>50</v>
      </c>
      <c r="AI9" s="23">
        <v>15</v>
      </c>
      <c r="AJ9" s="23">
        <v>30</v>
      </c>
      <c r="AK9" s="27">
        <v>30000</v>
      </c>
      <c r="AL9" s="27">
        <v>100000</v>
      </c>
      <c r="AM9" s="23">
        <v>18</v>
      </c>
      <c r="AN9" s="23">
        <v>55</v>
      </c>
      <c r="AO9" s="23">
        <v>70</v>
      </c>
      <c r="AQ9" s="34">
        <v>22</v>
      </c>
      <c r="AR9" s="42">
        <v>77.099999999999994</v>
      </c>
      <c r="AT9" s="38">
        <v>22</v>
      </c>
      <c r="AU9" s="43">
        <v>8.01</v>
      </c>
      <c r="AV9" s="43">
        <v>9.49</v>
      </c>
      <c r="AW9" s="43">
        <v>11.92</v>
      </c>
      <c r="AX9" s="43"/>
      <c r="AY9" s="38">
        <v>4</v>
      </c>
      <c r="AZ9" s="43">
        <v>1004.03</v>
      </c>
      <c r="BA9" s="43">
        <v>122.7</v>
      </c>
      <c r="BB9" s="43">
        <v>62.39</v>
      </c>
      <c r="BC9" s="43">
        <v>31.51</v>
      </c>
      <c r="BD9" s="43">
        <v>10.68</v>
      </c>
      <c r="BE9" s="43">
        <v>955.76</v>
      </c>
      <c r="BF9" s="43">
        <v>101.48</v>
      </c>
      <c r="BG9" s="43">
        <v>51.6</v>
      </c>
      <c r="BH9" s="43">
        <v>26.06</v>
      </c>
      <c r="BI9" s="43">
        <v>8.83</v>
      </c>
      <c r="BJ9" s="43">
        <v>861.94</v>
      </c>
      <c r="BK9" s="43">
        <v>78.44</v>
      </c>
      <c r="BL9" s="43">
        <v>39.880000000000003</v>
      </c>
      <c r="BM9" s="43">
        <v>20.14</v>
      </c>
      <c r="BN9" s="43">
        <v>6.83</v>
      </c>
      <c r="BP9" s="34">
        <v>9</v>
      </c>
      <c r="BQ9" s="42">
        <v>120.38</v>
      </c>
      <c r="BR9" s="42">
        <v>120.38</v>
      </c>
      <c r="BS9" s="42">
        <v>120.38</v>
      </c>
      <c r="BT9" s="42">
        <v>120.38</v>
      </c>
      <c r="BU9" s="42">
        <v>120.39</v>
      </c>
      <c r="BV9" s="42">
        <v>120.39</v>
      </c>
      <c r="BW9" s="42">
        <v>120.39</v>
      </c>
      <c r="BY9" s="34">
        <v>22</v>
      </c>
      <c r="BZ9" s="42">
        <v>219.49</v>
      </c>
      <c r="CA9" s="42">
        <v>182.36</v>
      </c>
      <c r="CB9" s="42">
        <v>155.80000000000001</v>
      </c>
      <c r="CC9" s="42">
        <v>135.91999999999999</v>
      </c>
      <c r="CD9" s="42">
        <v>120.42</v>
      </c>
      <c r="CE9" s="42">
        <v>108.02</v>
      </c>
      <c r="CF9" s="42">
        <v>97.42</v>
      </c>
      <c r="CG9" s="42">
        <v>88.9</v>
      </c>
      <c r="CH9" s="42">
        <v>81.84</v>
      </c>
      <c r="CI9" s="42">
        <v>76</v>
      </c>
      <c r="CJ9" s="42">
        <v>70.900000000000006</v>
      </c>
      <c r="CK9" s="42">
        <v>66.42</v>
      </c>
      <c r="CL9" s="42">
        <v>62.38</v>
      </c>
      <c r="CM9" s="42">
        <v>58.72</v>
      </c>
      <c r="CN9" s="42">
        <v>55.37</v>
      </c>
      <c r="CO9" s="42">
        <v>52.38</v>
      </c>
      <c r="CP9" s="42">
        <v>49.69</v>
      </c>
      <c r="CQ9" s="42">
        <v>47.37</v>
      </c>
      <c r="CR9" s="42">
        <v>45.19</v>
      </c>
      <c r="CS9" s="42">
        <v>43.25</v>
      </c>
      <c r="CT9" s="42">
        <v>41.44</v>
      </c>
      <c r="CU9" s="42">
        <v>39.75</v>
      </c>
      <c r="CV9" s="42">
        <v>38.270000000000003</v>
      </c>
      <c r="CW9" s="42">
        <v>36.81</v>
      </c>
      <c r="CX9" s="42">
        <v>35.53</v>
      </c>
      <c r="CY9" s="42">
        <v>34.36</v>
      </c>
      <c r="CZ9" s="42">
        <v>33.26</v>
      </c>
      <c r="DA9" s="42">
        <v>32.28</v>
      </c>
      <c r="DB9" s="42">
        <v>31.3</v>
      </c>
      <c r="DC9" s="42">
        <v>30.36</v>
      </c>
      <c r="DD9" s="42">
        <v>29.55</v>
      </c>
      <c r="DE9" s="42">
        <v>28.76</v>
      </c>
      <c r="DF9" s="42">
        <v>28.09</v>
      </c>
      <c r="DG9" s="42">
        <v>27.47</v>
      </c>
      <c r="DH9" s="42">
        <v>26.86</v>
      </c>
      <c r="DI9" s="42">
        <v>26.26</v>
      </c>
      <c r="DK9" s="34">
        <v>22</v>
      </c>
      <c r="DL9" s="42">
        <v>75.900000000000006</v>
      </c>
      <c r="DM9" s="42">
        <v>70.599999999999994</v>
      </c>
      <c r="DN9" s="42">
        <v>65.900000000000006</v>
      </c>
      <c r="DO9" s="42">
        <v>61.75</v>
      </c>
      <c r="DP9" s="42">
        <v>58.05</v>
      </c>
      <c r="DQ9" s="42">
        <v>54.7</v>
      </c>
      <c r="DR9" s="42">
        <v>51.7</v>
      </c>
      <c r="DS9" s="42">
        <v>49</v>
      </c>
      <c r="DT9" s="42">
        <v>46.5</v>
      </c>
      <c r="DU9" s="42">
        <v>44.3</v>
      </c>
      <c r="DV9" s="42">
        <v>42.25</v>
      </c>
      <c r="DW9" s="42">
        <v>40.4</v>
      </c>
      <c r="DX9" s="42">
        <v>38.700000000000003</v>
      </c>
      <c r="DY9" s="42">
        <v>37.15</v>
      </c>
      <c r="DZ9" s="42">
        <v>35.75</v>
      </c>
      <c r="EA9" s="42">
        <v>34.450000000000003</v>
      </c>
      <c r="EC9" s="34">
        <v>22</v>
      </c>
      <c r="ED9" s="42">
        <v>31.15</v>
      </c>
      <c r="EE9" s="42">
        <v>25</v>
      </c>
      <c r="EF9" s="42">
        <v>21.05</v>
      </c>
      <c r="EG9" s="42">
        <v>18.3</v>
      </c>
      <c r="EH9" s="42">
        <v>16.3</v>
      </c>
      <c r="EI9" s="42">
        <v>14.8</v>
      </c>
      <c r="EJ9" s="42">
        <v>13.55</v>
      </c>
      <c r="EK9" s="42">
        <v>12.6</v>
      </c>
      <c r="EL9" s="42">
        <v>11.8</v>
      </c>
      <c r="EM9" s="42">
        <v>11.15</v>
      </c>
      <c r="EN9" s="42">
        <v>10.6</v>
      </c>
      <c r="EO9" s="42">
        <v>10.1</v>
      </c>
      <c r="EP9" s="42">
        <v>9.6999999999999993</v>
      </c>
      <c r="EQ9" s="42">
        <v>9.35</v>
      </c>
      <c r="ER9" s="42">
        <v>9.1</v>
      </c>
      <c r="ES9" s="42">
        <v>8.85</v>
      </c>
      <c r="ET9" s="42">
        <v>8.6</v>
      </c>
      <c r="EU9" s="42">
        <v>8.4499999999999993</v>
      </c>
      <c r="EV9" s="42">
        <v>8.3000000000000007</v>
      </c>
      <c r="EW9" s="42">
        <v>8.15</v>
      </c>
      <c r="EX9" s="42">
        <v>8.0500000000000007</v>
      </c>
      <c r="EZ9" s="34">
        <v>22</v>
      </c>
      <c r="FA9" s="42">
        <v>247.2</v>
      </c>
      <c r="FB9" s="42">
        <v>205.91</v>
      </c>
      <c r="FC9" s="42">
        <v>176.39</v>
      </c>
      <c r="FD9" s="42">
        <v>154.19999999999999</v>
      </c>
      <c r="FE9" s="42">
        <v>136.9</v>
      </c>
      <c r="FF9" s="42">
        <v>123.83</v>
      </c>
      <c r="FG9" s="42">
        <v>112.29</v>
      </c>
      <c r="FH9" s="42">
        <v>102.63</v>
      </c>
      <c r="FI9" s="42">
        <v>94.43</v>
      </c>
      <c r="FJ9" s="42">
        <v>87.38</v>
      </c>
      <c r="FK9" s="42">
        <v>82.4</v>
      </c>
      <c r="FL9" s="42">
        <v>76.89</v>
      </c>
      <c r="FM9" s="42">
        <v>72</v>
      </c>
      <c r="FN9" s="42">
        <v>67.650000000000006</v>
      </c>
      <c r="FO9" s="42">
        <v>63.74</v>
      </c>
      <c r="FP9" s="42">
        <v>60.22</v>
      </c>
      <c r="FQ9" s="42">
        <v>57.03</v>
      </c>
      <c r="FR9" s="42">
        <v>54.11</v>
      </c>
      <c r="FS9" s="42">
        <v>51.45</v>
      </c>
      <c r="FT9" s="42">
        <v>49.01</v>
      </c>
      <c r="FU9" s="42">
        <v>46.75</v>
      </c>
      <c r="FV9" s="42">
        <v>44.67</v>
      </c>
      <c r="FW9" s="42">
        <v>42.74</v>
      </c>
      <c r="FX9" s="42">
        <v>40.950000000000003</v>
      </c>
      <c r="FY9" s="42">
        <v>39.29</v>
      </c>
      <c r="FZ9" s="42">
        <v>37.729999999999997</v>
      </c>
      <c r="GA9" s="42">
        <v>36.28</v>
      </c>
      <c r="GB9" s="42">
        <v>34.93</v>
      </c>
      <c r="GC9" s="42">
        <v>33.67</v>
      </c>
      <c r="GD9" s="42">
        <v>32.479999999999997</v>
      </c>
      <c r="GE9" s="42">
        <v>31.37</v>
      </c>
      <c r="GF9" s="42">
        <v>30.33</v>
      </c>
      <c r="GG9" s="42">
        <v>29.36</v>
      </c>
      <c r="GH9" s="42">
        <v>28.44</v>
      </c>
      <c r="GI9" s="42">
        <v>27.58</v>
      </c>
      <c r="GJ9" s="42">
        <v>26.77</v>
      </c>
      <c r="GK9" s="42">
        <v>26.01</v>
      </c>
      <c r="GL9" s="42">
        <v>25.29</v>
      </c>
      <c r="GM9" s="42">
        <v>24.63</v>
      </c>
      <c r="GN9" s="42">
        <v>24</v>
      </c>
      <c r="GO9" s="42">
        <v>23.4</v>
      </c>
      <c r="GP9" s="42">
        <v>22.85</v>
      </c>
      <c r="GQ9" s="42">
        <v>22.32</v>
      </c>
      <c r="GR9" s="42">
        <v>20.329999999999998</v>
      </c>
      <c r="GS9" s="42"/>
      <c r="GX9" s="34">
        <v>22</v>
      </c>
      <c r="GY9" s="42">
        <v>63.41</v>
      </c>
      <c r="GZ9" s="42">
        <v>58.46</v>
      </c>
      <c r="HA9" s="42">
        <v>54.36</v>
      </c>
      <c r="HB9" s="42">
        <v>50.87</v>
      </c>
      <c r="HC9" s="42">
        <v>47.9</v>
      </c>
      <c r="HD9" s="42">
        <v>45.32</v>
      </c>
      <c r="HE9" s="42">
        <v>43.12</v>
      </c>
      <c r="HF9" s="42">
        <v>41.14</v>
      </c>
      <c r="HG9" s="42">
        <v>39.43</v>
      </c>
      <c r="HH9" s="42">
        <v>37.86</v>
      </c>
      <c r="HI9" s="42">
        <v>36.51</v>
      </c>
      <c r="HJ9" s="42">
        <v>35.229999999999997</v>
      </c>
      <c r="HK9" s="42">
        <v>34.090000000000003</v>
      </c>
      <c r="HL9" s="42">
        <v>33.1</v>
      </c>
      <c r="HM9" s="42">
        <v>32.14</v>
      </c>
      <c r="HN9" s="42">
        <v>31.29</v>
      </c>
      <c r="HO9" s="42">
        <v>30.56</v>
      </c>
      <c r="HP9" s="42">
        <v>29.86</v>
      </c>
      <c r="HQ9" s="42">
        <v>29.2</v>
      </c>
      <c r="HR9" s="42">
        <v>28.59</v>
      </c>
      <c r="HS9" s="42">
        <v>28</v>
      </c>
      <c r="HT9" s="42">
        <v>27.48</v>
      </c>
      <c r="HU9" s="42">
        <v>27.02</v>
      </c>
      <c r="HV9" s="42">
        <v>26.62</v>
      </c>
      <c r="HW9" s="42">
        <v>26.19</v>
      </c>
      <c r="HX9" s="42">
        <v>25.8</v>
      </c>
      <c r="HY9" s="42">
        <v>25.52</v>
      </c>
      <c r="HZ9" s="42">
        <v>25.19</v>
      </c>
      <c r="IA9" s="42">
        <v>24.89</v>
      </c>
      <c r="IB9" s="42">
        <v>24.62</v>
      </c>
      <c r="IC9" s="42">
        <v>24.37</v>
      </c>
      <c r="IE9" s="34">
        <v>22</v>
      </c>
      <c r="IF9" s="34">
        <v>545</v>
      </c>
      <c r="IH9" s="30">
        <v>22</v>
      </c>
      <c r="II9" s="43">
        <v>979.76</v>
      </c>
      <c r="IJ9" s="43">
        <v>228.59</v>
      </c>
      <c r="IL9" s="30">
        <v>22</v>
      </c>
      <c r="IM9" s="43">
        <v>835.44</v>
      </c>
      <c r="IN9" s="43">
        <v>195.83</v>
      </c>
      <c r="IO9" s="43">
        <v>115.73</v>
      </c>
      <c r="IQ9" s="23">
        <v>24</v>
      </c>
      <c r="IR9" s="44">
        <v>77.650000000000006</v>
      </c>
      <c r="IS9" s="44">
        <v>72.66</v>
      </c>
      <c r="IT9" s="44">
        <v>68.25</v>
      </c>
      <c r="IU9" s="44">
        <v>64.37</v>
      </c>
      <c r="IV9" s="44">
        <v>60.9</v>
      </c>
      <c r="IW9" s="44">
        <v>57.86</v>
      </c>
      <c r="IX9" s="44">
        <v>55.28</v>
      </c>
      <c r="IY9" s="44">
        <v>52.97</v>
      </c>
      <c r="IZ9" s="44">
        <v>50.93</v>
      </c>
      <c r="JA9" s="44">
        <v>49.04</v>
      </c>
      <c r="JB9" s="44">
        <v>47.3</v>
      </c>
      <c r="JC9" s="44">
        <v>45.76</v>
      </c>
      <c r="JD9" s="44">
        <v>44.36</v>
      </c>
      <c r="JE9" s="44">
        <v>43.05</v>
      </c>
      <c r="JF9" s="44">
        <v>41.84</v>
      </c>
      <c r="JG9" s="44">
        <v>40.79</v>
      </c>
      <c r="JI9" s="34">
        <v>4</v>
      </c>
      <c r="JJ9" s="34">
        <v>2</v>
      </c>
      <c r="JL9" s="45">
        <v>22</v>
      </c>
      <c r="JM9" s="46">
        <v>8.01</v>
      </c>
      <c r="JN9" s="46">
        <v>9.49</v>
      </c>
      <c r="JO9" s="46">
        <v>11.92</v>
      </c>
      <c r="JR9" s="34">
        <v>22</v>
      </c>
      <c r="JS9" s="42">
        <v>7.21</v>
      </c>
      <c r="JT9" s="42">
        <v>6.18</v>
      </c>
      <c r="JU9" s="42">
        <v>5.45</v>
      </c>
      <c r="JV9" s="42">
        <v>4.9000000000000004</v>
      </c>
      <c r="JW9" s="42">
        <v>4.47</v>
      </c>
      <c r="JX9" s="42">
        <v>4.1399999999999997</v>
      </c>
      <c r="JY9" s="42">
        <v>3.86</v>
      </c>
      <c r="JZ9" s="42">
        <v>3.64</v>
      </c>
      <c r="KA9" s="42">
        <v>3.44</v>
      </c>
      <c r="KB9" s="42">
        <v>3.28</v>
      </c>
      <c r="KC9" s="42">
        <v>3.14</v>
      </c>
      <c r="KD9" s="42">
        <v>3.02</v>
      </c>
      <c r="KE9" s="42">
        <v>2.92</v>
      </c>
      <c r="KF9" s="42">
        <v>2.82</v>
      </c>
      <c r="KG9" s="42">
        <v>2.74</v>
      </c>
      <c r="KH9" s="42">
        <v>2.67</v>
      </c>
      <c r="KI9" s="42">
        <v>2.6</v>
      </c>
      <c r="KJ9" s="42">
        <v>2.54</v>
      </c>
      <c r="KK9" s="42">
        <v>2.4900000000000002</v>
      </c>
      <c r="KL9" s="42">
        <v>2.44</v>
      </c>
      <c r="KM9" s="42">
        <v>2.4</v>
      </c>
      <c r="KN9" s="42">
        <v>2.36</v>
      </c>
      <c r="KO9" s="42">
        <v>2.33</v>
      </c>
      <c r="KP9" s="42">
        <v>2.29</v>
      </c>
      <c r="KQ9" s="42">
        <v>2.2599999999999998</v>
      </c>
      <c r="KR9" s="42">
        <v>2.2400000000000002</v>
      </c>
      <c r="KS9" s="42">
        <v>2.21</v>
      </c>
      <c r="KT9" s="42">
        <v>2.19</v>
      </c>
      <c r="KU9" s="42">
        <v>2.17</v>
      </c>
      <c r="KV9" s="42">
        <v>2.15</v>
      </c>
      <c r="KW9" s="42">
        <v>2.13</v>
      </c>
      <c r="KX9" s="42">
        <v>2.11</v>
      </c>
      <c r="KY9" s="42">
        <v>2.1</v>
      </c>
      <c r="KZ9" s="42">
        <v>2.09</v>
      </c>
      <c r="LA9" s="42">
        <v>2.0699999999999998</v>
      </c>
      <c r="LB9" s="42">
        <v>2.06</v>
      </c>
      <c r="LC9" s="42">
        <v>2.0499999999999998</v>
      </c>
      <c r="LD9" s="42">
        <v>2.04</v>
      </c>
      <c r="LE9" s="42">
        <v>2.0299999999999998</v>
      </c>
      <c r="LF9" s="42">
        <v>2.0299999999999998</v>
      </c>
      <c r="LG9" s="42">
        <v>2.02</v>
      </c>
      <c r="LH9" s="42">
        <v>2.0099999999999998</v>
      </c>
      <c r="LI9" s="42">
        <v>2.0099999999999998</v>
      </c>
      <c r="LJ9" s="42">
        <v>2</v>
      </c>
      <c r="LK9" s="42"/>
      <c r="LQ9" s="34">
        <v>12</v>
      </c>
      <c r="LR9" s="42">
        <v>2.9</v>
      </c>
      <c r="LS9" s="42">
        <v>2.9</v>
      </c>
      <c r="LT9" s="42">
        <v>2.9</v>
      </c>
      <c r="LU9" s="42">
        <v>2.9</v>
      </c>
      <c r="LV9" s="42">
        <v>2.9</v>
      </c>
      <c r="LW9" s="42">
        <v>2.9</v>
      </c>
      <c r="LX9" s="42">
        <v>2.9</v>
      </c>
      <c r="LY9" s="42">
        <v>2.9</v>
      </c>
      <c r="LZ9" s="42">
        <v>2.9</v>
      </c>
      <c r="MA9" s="42">
        <v>2.9</v>
      </c>
      <c r="MB9" s="42">
        <v>2.9</v>
      </c>
      <c r="MC9" s="42">
        <v>3.35</v>
      </c>
      <c r="MD9" s="42">
        <v>3.35</v>
      </c>
      <c r="ME9" s="42">
        <v>3.35</v>
      </c>
      <c r="MF9" s="42">
        <v>3.35</v>
      </c>
      <c r="MG9" s="42">
        <v>3.35</v>
      </c>
      <c r="MH9" s="42">
        <v>4.25</v>
      </c>
      <c r="MI9" s="42">
        <v>4.25</v>
      </c>
      <c r="MJ9" s="42">
        <v>4.25</v>
      </c>
      <c r="MK9" s="42">
        <v>4.25</v>
      </c>
      <c r="ML9" s="42">
        <v>4.25</v>
      </c>
      <c r="MM9" s="42">
        <v>6</v>
      </c>
      <c r="MN9" s="42">
        <v>6</v>
      </c>
      <c r="MO9" s="42">
        <v>6</v>
      </c>
      <c r="MP9" s="42">
        <v>6</v>
      </c>
      <c r="MQ9" s="42">
        <v>6</v>
      </c>
      <c r="MR9" s="42">
        <v>8.8000000000000007</v>
      </c>
      <c r="MS9" s="42">
        <v>8.8000000000000007</v>
      </c>
      <c r="MT9" s="42">
        <v>8.8000000000000007</v>
      </c>
      <c r="MU9" s="42">
        <v>8.8000000000000007</v>
      </c>
      <c r="MV9" s="42">
        <v>8.8000000000000007</v>
      </c>
    </row>
    <row r="10" spans="1:360" ht="19.8" customHeight="1" x14ac:dyDescent="0.4">
      <c r="A10" s="54"/>
      <c r="B10" s="13" t="s">
        <v>1</v>
      </c>
      <c r="C10" s="76" t="s">
        <v>2</v>
      </c>
      <c r="D10" s="18" t="str">
        <f>VLOOKUP(C10,AC4:AD9,2,0)</f>
        <v>SSS</v>
      </c>
      <c r="E10" s="56"/>
      <c r="AF10" s="22" t="s">
        <v>25</v>
      </c>
      <c r="AG10" s="22" t="s">
        <v>26</v>
      </c>
      <c r="AH10" s="22" t="s">
        <v>50</v>
      </c>
      <c r="AI10" s="23">
        <v>5</v>
      </c>
      <c r="AJ10" s="23">
        <v>40</v>
      </c>
      <c r="AK10" s="27">
        <v>30000</v>
      </c>
      <c r="AL10" s="27">
        <v>1000000</v>
      </c>
      <c r="AM10" s="23">
        <v>18</v>
      </c>
      <c r="AN10" s="23">
        <v>60</v>
      </c>
      <c r="AO10" s="23">
        <v>70</v>
      </c>
      <c r="AQ10" s="34">
        <v>23</v>
      </c>
      <c r="AR10" s="42">
        <v>77.150000000000006</v>
      </c>
      <c r="AT10" s="38">
        <v>23</v>
      </c>
      <c r="AU10" s="43">
        <v>8.17</v>
      </c>
      <c r="AV10" s="43">
        <v>9.73</v>
      </c>
      <c r="AW10" s="43">
        <v>12.36</v>
      </c>
      <c r="AX10" s="43"/>
      <c r="AY10" s="38">
        <v>5</v>
      </c>
      <c r="AZ10" s="43">
        <v>1006.09</v>
      </c>
      <c r="BA10" s="43">
        <v>122.85</v>
      </c>
      <c r="BB10" s="43">
        <v>62.46</v>
      </c>
      <c r="BC10" s="43">
        <v>31.55</v>
      </c>
      <c r="BD10" s="43">
        <v>10.69</v>
      </c>
      <c r="BE10" s="43">
        <v>957.93</v>
      </c>
      <c r="BF10" s="43">
        <v>101.62</v>
      </c>
      <c r="BG10" s="43">
        <v>51.67</v>
      </c>
      <c r="BH10" s="43">
        <v>26.1</v>
      </c>
      <c r="BI10" s="43">
        <v>8.84</v>
      </c>
      <c r="BJ10" s="43">
        <v>864.25</v>
      </c>
      <c r="BK10" s="43">
        <v>78.59</v>
      </c>
      <c r="BL10" s="43">
        <v>39.96</v>
      </c>
      <c r="BM10" s="43">
        <v>20.18</v>
      </c>
      <c r="BN10" s="43">
        <v>6.84</v>
      </c>
      <c r="BP10" s="34">
        <v>10</v>
      </c>
      <c r="BQ10" s="42">
        <v>108</v>
      </c>
      <c r="BR10" s="42">
        <v>108</v>
      </c>
      <c r="BS10" s="42">
        <v>108</v>
      </c>
      <c r="BT10" s="42">
        <v>108</v>
      </c>
      <c r="BU10" s="42">
        <v>108.01</v>
      </c>
      <c r="BV10" s="42">
        <v>108.01</v>
      </c>
      <c r="BW10" s="42">
        <v>108.01</v>
      </c>
      <c r="BY10" s="34">
        <v>23</v>
      </c>
      <c r="BZ10" s="42">
        <v>219.5</v>
      </c>
      <c r="CA10" s="42">
        <v>182.37</v>
      </c>
      <c r="CB10" s="42">
        <v>155.81</v>
      </c>
      <c r="CC10" s="42">
        <v>135.93</v>
      </c>
      <c r="CD10" s="42">
        <v>120.43</v>
      </c>
      <c r="CE10" s="42">
        <v>108.02</v>
      </c>
      <c r="CF10" s="42">
        <v>97.45</v>
      </c>
      <c r="CG10" s="42">
        <v>88.93</v>
      </c>
      <c r="CH10" s="42">
        <v>81.849999999999994</v>
      </c>
      <c r="CI10" s="42">
        <v>76.040000000000006</v>
      </c>
      <c r="CJ10" s="42">
        <v>70.94</v>
      </c>
      <c r="CK10" s="42">
        <v>66.44</v>
      </c>
      <c r="CL10" s="42">
        <v>62.4</v>
      </c>
      <c r="CM10" s="42">
        <v>58.76</v>
      </c>
      <c r="CN10" s="42">
        <v>55.42</v>
      </c>
      <c r="CO10" s="42">
        <v>52.44</v>
      </c>
      <c r="CP10" s="42">
        <v>49.77</v>
      </c>
      <c r="CQ10" s="42">
        <v>47.46</v>
      </c>
      <c r="CR10" s="42">
        <v>45.29</v>
      </c>
      <c r="CS10" s="42">
        <v>43.35</v>
      </c>
      <c r="CT10" s="42">
        <v>41.54</v>
      </c>
      <c r="CU10" s="42">
        <v>39.85</v>
      </c>
      <c r="CV10" s="42">
        <v>38.380000000000003</v>
      </c>
      <c r="CW10" s="42">
        <v>36.909999999999997</v>
      </c>
      <c r="CX10" s="42">
        <v>35.64</v>
      </c>
      <c r="CY10" s="42">
        <v>34.479999999999997</v>
      </c>
      <c r="CZ10" s="42">
        <v>33.39</v>
      </c>
      <c r="DA10" s="42">
        <v>32.409999999999997</v>
      </c>
      <c r="DB10" s="42">
        <v>31.45</v>
      </c>
      <c r="DC10" s="42">
        <v>30.52</v>
      </c>
      <c r="DD10" s="42">
        <v>29.74</v>
      </c>
      <c r="DE10" s="42">
        <v>28.97</v>
      </c>
      <c r="DF10" s="42">
        <v>28.31</v>
      </c>
      <c r="DG10" s="42">
        <v>27.69</v>
      </c>
      <c r="DH10" s="42">
        <v>27.09</v>
      </c>
      <c r="DI10" s="42">
        <v>26.51</v>
      </c>
      <c r="DK10" s="34">
        <v>23</v>
      </c>
      <c r="DL10" s="42">
        <v>76</v>
      </c>
      <c r="DM10" s="42">
        <v>70.7</v>
      </c>
      <c r="DN10" s="42">
        <v>66.05</v>
      </c>
      <c r="DO10" s="42">
        <v>61.9</v>
      </c>
      <c r="DP10" s="42">
        <v>58.15</v>
      </c>
      <c r="DQ10" s="42">
        <v>54.85</v>
      </c>
      <c r="DR10" s="42">
        <v>51.85</v>
      </c>
      <c r="DS10" s="42">
        <v>49.15</v>
      </c>
      <c r="DT10" s="42">
        <v>46.7</v>
      </c>
      <c r="DU10" s="42">
        <v>44.45</v>
      </c>
      <c r="DV10" s="42">
        <v>42.45</v>
      </c>
      <c r="DW10" s="42">
        <v>40.6</v>
      </c>
      <c r="DX10" s="42">
        <v>38.9</v>
      </c>
      <c r="DY10" s="42">
        <v>37.4</v>
      </c>
      <c r="DZ10" s="42">
        <v>36</v>
      </c>
      <c r="EA10" s="42">
        <v>34.700000000000003</v>
      </c>
      <c r="EC10" s="34">
        <v>23</v>
      </c>
      <c r="ED10" s="42">
        <v>31.3</v>
      </c>
      <c r="EE10" s="42">
        <v>25.15</v>
      </c>
      <c r="EF10" s="42">
        <v>21.25</v>
      </c>
      <c r="EG10" s="42">
        <v>18.5</v>
      </c>
      <c r="EH10" s="42">
        <v>16.5</v>
      </c>
      <c r="EI10" s="42">
        <v>14.95</v>
      </c>
      <c r="EJ10" s="42">
        <v>13.75</v>
      </c>
      <c r="EK10" s="42">
        <v>12.75</v>
      </c>
      <c r="EL10" s="42">
        <v>11.95</v>
      </c>
      <c r="EM10" s="42">
        <v>11.3</v>
      </c>
      <c r="EN10" s="42">
        <v>10.75</v>
      </c>
      <c r="EO10" s="42">
        <v>10.3</v>
      </c>
      <c r="EP10" s="42">
        <v>9.9</v>
      </c>
      <c r="EQ10" s="42">
        <v>9.5500000000000007</v>
      </c>
      <c r="ER10" s="42">
        <v>9.25</v>
      </c>
      <c r="ES10" s="42">
        <v>9.0500000000000007</v>
      </c>
      <c r="ET10" s="42">
        <v>8.8000000000000007</v>
      </c>
      <c r="EU10" s="42">
        <v>8.65</v>
      </c>
      <c r="EV10" s="42">
        <v>8.5</v>
      </c>
      <c r="EW10" s="42">
        <v>8.35</v>
      </c>
      <c r="EX10" s="42">
        <v>8.25</v>
      </c>
      <c r="EZ10" s="34">
        <v>23</v>
      </c>
      <c r="FA10" s="42">
        <v>247.86</v>
      </c>
      <c r="FB10" s="42">
        <v>206.47</v>
      </c>
      <c r="FC10" s="42">
        <v>176.89</v>
      </c>
      <c r="FD10" s="42">
        <v>154.65</v>
      </c>
      <c r="FE10" s="42">
        <v>137.30000000000001</v>
      </c>
      <c r="FF10" s="42">
        <v>124.2</v>
      </c>
      <c r="FG10" s="42">
        <v>112.63</v>
      </c>
      <c r="FH10" s="42">
        <v>102.95</v>
      </c>
      <c r="FI10" s="42">
        <v>94.73</v>
      </c>
      <c r="FJ10" s="42">
        <v>87.66</v>
      </c>
      <c r="FK10" s="42">
        <v>82.67</v>
      </c>
      <c r="FL10" s="42">
        <v>77.14</v>
      </c>
      <c r="FM10" s="42">
        <v>72.239999999999995</v>
      </c>
      <c r="FN10" s="42">
        <v>67.88</v>
      </c>
      <c r="FO10" s="42">
        <v>63.97</v>
      </c>
      <c r="FP10" s="42">
        <v>60.44</v>
      </c>
      <c r="FQ10" s="42">
        <v>57.23</v>
      </c>
      <c r="FR10" s="42">
        <v>54.31</v>
      </c>
      <c r="FS10" s="42">
        <v>51.64</v>
      </c>
      <c r="FT10" s="42">
        <v>49.19</v>
      </c>
      <c r="FU10" s="42">
        <v>46.93</v>
      </c>
      <c r="FV10" s="42">
        <v>44.85</v>
      </c>
      <c r="FW10" s="42">
        <v>42.91</v>
      </c>
      <c r="FX10" s="42">
        <v>41.12</v>
      </c>
      <c r="FY10" s="42">
        <v>39.450000000000003</v>
      </c>
      <c r="FZ10" s="42">
        <v>37.89</v>
      </c>
      <c r="GA10" s="42">
        <v>36.44</v>
      </c>
      <c r="GB10" s="42">
        <v>35.090000000000003</v>
      </c>
      <c r="GC10" s="42">
        <v>33.82</v>
      </c>
      <c r="GD10" s="42">
        <v>32.64</v>
      </c>
      <c r="GE10" s="42">
        <v>31.53</v>
      </c>
      <c r="GF10" s="42">
        <v>30.49</v>
      </c>
      <c r="GG10" s="42">
        <v>29.52</v>
      </c>
      <c r="GH10" s="42">
        <v>28.6</v>
      </c>
      <c r="GI10" s="42">
        <v>27.74</v>
      </c>
      <c r="GJ10" s="42">
        <v>26.93</v>
      </c>
      <c r="GK10" s="42">
        <v>26.17</v>
      </c>
      <c r="GL10" s="42">
        <v>25.46</v>
      </c>
      <c r="GM10" s="42">
        <v>24.8</v>
      </c>
      <c r="GN10" s="42">
        <v>24.17</v>
      </c>
      <c r="GO10" s="42">
        <v>23.58</v>
      </c>
      <c r="GP10" s="42">
        <v>23.02</v>
      </c>
      <c r="GQ10" s="42">
        <v>22.5</v>
      </c>
      <c r="GR10" s="42"/>
      <c r="GS10" s="42"/>
      <c r="GX10" s="34">
        <v>23</v>
      </c>
      <c r="GY10" s="42">
        <v>64.34</v>
      </c>
      <c r="GZ10" s="42">
        <v>59.31</v>
      </c>
      <c r="HA10" s="42">
        <v>55.16</v>
      </c>
      <c r="HB10" s="42">
        <v>51.64</v>
      </c>
      <c r="HC10" s="42">
        <v>48.63</v>
      </c>
      <c r="HD10" s="42">
        <v>46</v>
      </c>
      <c r="HE10" s="42">
        <v>43.77</v>
      </c>
      <c r="HF10" s="42">
        <v>41.76</v>
      </c>
      <c r="HG10" s="42">
        <v>40.049999999999997</v>
      </c>
      <c r="HH10" s="42">
        <v>38.46</v>
      </c>
      <c r="HI10" s="42">
        <v>37.08</v>
      </c>
      <c r="HJ10" s="42">
        <v>35.78</v>
      </c>
      <c r="HK10" s="42">
        <v>34.630000000000003</v>
      </c>
      <c r="HL10" s="42">
        <v>33.619999999999997</v>
      </c>
      <c r="HM10" s="42">
        <v>32.659999999999997</v>
      </c>
      <c r="HN10" s="42">
        <v>31.8</v>
      </c>
      <c r="HO10" s="42">
        <v>31.07</v>
      </c>
      <c r="HP10" s="42">
        <v>30.35</v>
      </c>
      <c r="HQ10" s="42">
        <v>29.68</v>
      </c>
      <c r="HR10" s="42">
        <v>29.06</v>
      </c>
      <c r="HS10" s="42">
        <v>28.48</v>
      </c>
      <c r="HT10" s="42">
        <v>27.53</v>
      </c>
      <c r="HU10" s="42">
        <v>27.49</v>
      </c>
      <c r="HV10" s="42">
        <v>27.08</v>
      </c>
      <c r="HW10" s="42">
        <v>26.66</v>
      </c>
      <c r="HX10" s="42">
        <v>26.28</v>
      </c>
      <c r="HY10" s="42">
        <v>25.99</v>
      </c>
      <c r="HZ10" s="42">
        <v>25.66</v>
      </c>
      <c r="IA10" s="42">
        <v>25.37</v>
      </c>
      <c r="IB10" s="42">
        <v>25.11</v>
      </c>
      <c r="IC10" s="42">
        <v>24.84</v>
      </c>
      <c r="IE10" s="34">
        <v>23</v>
      </c>
      <c r="IF10" s="34">
        <v>552</v>
      </c>
      <c r="IH10" s="30">
        <v>23</v>
      </c>
      <c r="II10" s="43">
        <v>979.77</v>
      </c>
      <c r="IJ10" s="43">
        <v>228.6</v>
      </c>
      <c r="IL10" s="30">
        <v>23</v>
      </c>
      <c r="IM10" s="43">
        <v>835.49</v>
      </c>
      <c r="IN10" s="43">
        <v>195.87</v>
      </c>
      <c r="IO10" s="43">
        <v>115.74</v>
      </c>
      <c r="IQ10" s="23">
        <v>25</v>
      </c>
      <c r="IR10" s="44">
        <v>78.02</v>
      </c>
      <c r="IS10" s="44">
        <v>73.03</v>
      </c>
      <c r="IT10" s="44">
        <v>66.52</v>
      </c>
      <c r="IU10" s="44">
        <v>64.790000000000006</v>
      </c>
      <c r="IV10" s="44">
        <v>61.37</v>
      </c>
      <c r="IW10" s="44">
        <v>58.33</v>
      </c>
      <c r="IX10" s="44">
        <v>55.7</v>
      </c>
      <c r="IY10" s="44">
        <v>53.5</v>
      </c>
      <c r="IZ10" s="44">
        <v>51.45</v>
      </c>
      <c r="JA10" s="44">
        <v>49.56</v>
      </c>
      <c r="JB10" s="44">
        <v>47.88</v>
      </c>
      <c r="JC10" s="44">
        <v>46.36</v>
      </c>
      <c r="JD10" s="44">
        <v>44.99</v>
      </c>
      <c r="JE10" s="44">
        <v>43.68</v>
      </c>
      <c r="JF10" s="44">
        <v>42.53</v>
      </c>
      <c r="JG10" s="44">
        <v>41.48</v>
      </c>
      <c r="JI10" s="34">
        <v>5</v>
      </c>
      <c r="JJ10" s="34">
        <v>3</v>
      </c>
      <c r="JL10" s="45">
        <v>23</v>
      </c>
      <c r="JM10" s="46">
        <v>8.17</v>
      </c>
      <c r="JN10" s="46">
        <v>9.73</v>
      </c>
      <c r="JO10" s="46">
        <v>12.36</v>
      </c>
      <c r="JR10" s="34">
        <v>23</v>
      </c>
      <c r="JS10" s="42">
        <v>7.18</v>
      </c>
      <c r="JT10" s="42">
        <v>6.15</v>
      </c>
      <c r="JU10" s="42">
        <v>5.42</v>
      </c>
      <c r="JV10" s="42">
        <v>4.88</v>
      </c>
      <c r="JW10" s="42">
        <v>4.45</v>
      </c>
      <c r="JX10" s="42">
        <v>4.12</v>
      </c>
      <c r="JY10" s="42">
        <v>3.84</v>
      </c>
      <c r="JZ10" s="42">
        <v>3.62</v>
      </c>
      <c r="KA10" s="42">
        <v>3.43</v>
      </c>
      <c r="KB10" s="42">
        <v>3.27</v>
      </c>
      <c r="KC10" s="42">
        <v>3.13</v>
      </c>
      <c r="KD10" s="42">
        <v>3.01</v>
      </c>
      <c r="KE10" s="42">
        <v>2.9</v>
      </c>
      <c r="KF10" s="42">
        <v>2.81</v>
      </c>
      <c r="KG10" s="42">
        <v>2.73</v>
      </c>
      <c r="KH10" s="42">
        <v>2.66</v>
      </c>
      <c r="KI10" s="42">
        <v>2.59</v>
      </c>
      <c r="KJ10" s="42">
        <v>2.5299999999999998</v>
      </c>
      <c r="KK10" s="42">
        <v>2.48</v>
      </c>
      <c r="KL10" s="42">
        <v>2.4300000000000002</v>
      </c>
      <c r="KM10" s="42">
        <v>2.39</v>
      </c>
      <c r="KN10" s="42">
        <v>2.35</v>
      </c>
      <c r="KO10" s="42">
        <v>2.3199999999999998</v>
      </c>
      <c r="KP10" s="42">
        <v>2.2799999999999998</v>
      </c>
      <c r="KQ10" s="42">
        <v>2.25</v>
      </c>
      <c r="KR10" s="42">
        <v>2.23</v>
      </c>
      <c r="KS10" s="42">
        <v>2.2000000000000002</v>
      </c>
      <c r="KT10" s="42">
        <v>2.1800000000000002</v>
      </c>
      <c r="KU10" s="42">
        <v>2.16</v>
      </c>
      <c r="KV10" s="42">
        <v>2.14</v>
      </c>
      <c r="KW10" s="42">
        <v>2.12</v>
      </c>
      <c r="KX10" s="42">
        <v>2.11</v>
      </c>
      <c r="KY10" s="42">
        <v>2.09</v>
      </c>
      <c r="KZ10" s="42">
        <v>2.08</v>
      </c>
      <c r="LA10" s="42">
        <v>2.0699999999999998</v>
      </c>
      <c r="LB10" s="42">
        <v>2.06</v>
      </c>
      <c r="LC10" s="42">
        <v>2.0499999999999998</v>
      </c>
      <c r="LD10" s="42">
        <v>2.04</v>
      </c>
      <c r="LE10" s="42">
        <v>2.0299999999999998</v>
      </c>
      <c r="LF10" s="42">
        <v>2.02</v>
      </c>
      <c r="LG10" s="42">
        <v>2.0099999999999998</v>
      </c>
      <c r="LH10" s="42">
        <v>2.0099999999999998</v>
      </c>
      <c r="LI10" s="42">
        <v>2</v>
      </c>
      <c r="LJ10" s="42"/>
      <c r="LK10" s="42"/>
      <c r="LQ10" s="34">
        <v>13</v>
      </c>
      <c r="LR10" s="42">
        <v>2.95</v>
      </c>
      <c r="LS10" s="42">
        <v>2.95</v>
      </c>
      <c r="LT10" s="42">
        <v>2.95</v>
      </c>
      <c r="LU10" s="42">
        <v>2.95</v>
      </c>
      <c r="LV10" s="42">
        <v>2.95</v>
      </c>
      <c r="LW10" s="42">
        <v>2.95</v>
      </c>
      <c r="LX10" s="42">
        <v>2.95</v>
      </c>
      <c r="LY10" s="42">
        <v>2.95</v>
      </c>
      <c r="LZ10" s="42">
        <v>2.95</v>
      </c>
      <c r="MA10" s="42">
        <v>2.95</v>
      </c>
      <c r="MB10" s="42">
        <v>2.95</v>
      </c>
      <c r="MC10" s="42">
        <v>3.45</v>
      </c>
      <c r="MD10" s="42">
        <v>3.45</v>
      </c>
      <c r="ME10" s="42">
        <v>3.45</v>
      </c>
      <c r="MF10" s="42">
        <v>3.45</v>
      </c>
      <c r="MG10" s="42">
        <v>3.45</v>
      </c>
      <c r="MH10" s="42">
        <v>4.5</v>
      </c>
      <c r="MI10" s="42">
        <v>4.5</v>
      </c>
      <c r="MJ10" s="42">
        <v>4.5</v>
      </c>
      <c r="MK10" s="42">
        <v>4.5</v>
      </c>
      <c r="ML10" s="42">
        <v>4.5</v>
      </c>
      <c r="MM10" s="42">
        <v>6.6</v>
      </c>
      <c r="MN10" s="42">
        <v>6.6</v>
      </c>
      <c r="MO10" s="42">
        <v>6.6</v>
      </c>
      <c r="MP10" s="42">
        <v>6.6</v>
      </c>
      <c r="MQ10" s="42">
        <v>6.6</v>
      </c>
      <c r="MR10" s="42">
        <v>9.6</v>
      </c>
      <c r="MS10" s="42">
        <v>9.6</v>
      </c>
      <c r="MT10" s="42">
        <v>9.6</v>
      </c>
      <c r="MU10" s="42">
        <v>9.6</v>
      </c>
      <c r="MV10" s="42">
        <v>9.6</v>
      </c>
    </row>
    <row r="11" spans="1:360" ht="19.8" customHeight="1" x14ac:dyDescent="0.4">
      <c r="A11" s="54"/>
      <c r="B11" s="13" t="s">
        <v>12</v>
      </c>
      <c r="C11" s="75"/>
      <c r="D11" s="18">
        <f ca="1">IF(AND(D4="AN-NV",D9&lt;&gt;"N/A",D7&lt;&gt;"N/A"),VLOOKUP(D7,AQ5:AR32,2,0),
IF(AND(D4="CMBP-12",D10="L/S",D9&lt;&gt;"N/A",D7&lt;&gt;"N/A"),VLOOKUP(D8,AY5:AZ15,2,0),
IF(AND(D4="CMBP-12",D10="YLY",D9&lt;&gt;"N/A",D7&lt;&gt;"N/A"),VLOOKUP(D8,AY5:BA15,3,0),
IF(AND(D4="CMBP-12",D10="HLY",D9&lt;&gt;"N/A",D7&lt;&gt;"N/A"),VLOOKUP(D8,AY5:BB15,4,0),
IF(AND(D4="CMBP-12",D10="QLY",D9&lt;&gt;"N/A",D7&lt;&gt;"N/A"),VLOOKUP(D8,AY5:BC15,5,0),
IF(AND(D4="CMBP-12",D10="MLY",D9&lt;&gt;"N/A",D7&lt;&gt;"N/A"),VLOOKUP(D8,AY5:BD15,6,0),
IF(AND(D4="CMBP-12",D10="SSS",D9&lt;&gt;"N/A",D7&lt;&gt;"N/A"),VLOOKUP(D8,AY5:BD15,6,0),
IF(AND(D4="CMBP-15",D10="L/S",D9&lt;&gt;"N/A",D7&lt;&gt;"N/A"),VLOOKUP(D8,AY5:BE15,7,0),
IF(AND(D4="CMBP-15",D10="YLY",D9&lt;&gt;"N/A",D7&lt;&gt;"N/A"),VLOOKUP(D8,AY5:BF15,8,0),
IF(AND(D4="CMBP-15",D10="HLY",D9&lt;&gt;"N/A",D7&lt;&gt;"N/A"),VLOOKUP(D8,AY5:BG15,9,0),
IF(AND(D4="CMBP-15",D10="QLY",D9&lt;&gt;"N/A",D7&lt;&gt;"N/A"),VLOOKUP(D8,AY5:BH15,10,0),
IF(AND(D4="CMBP-15",D10="MLY",D9&lt;&gt;"N/A",D7&lt;&gt;"N/A"),VLOOKUP(D8,AY5:BI15,11,0),
IF(AND(D4="CMBP-15",D10="SSS",D9&lt;&gt;"N/A",D7&lt;&gt;"N/A"),VLOOKUP(D8,AY5:BI15,11,0),
IF(AND(D4="CMBP-20",D10="L/S",D9&lt;&gt;"N/A",D7&lt;&gt;"N/A"),VLOOKUP(D8,AY5:BJ15,12,0),
IF(AND(D4="CMBP-20",D10="YLY",D9&lt;&gt;"N/A",D7&lt;&gt;"N/A"),VLOOKUP(D8,AY5:BK15,13,0),
IF(AND(D4="CMBP-20",D10="HLY",D9&lt;&gt;"N/A",D7&lt;&gt;"N/A"),VLOOKUP(D8,AY5:BL15,14,0),
IF(AND(D4="CMBP-20",D10="QLY",D9&lt;&gt;"N/A",D7&lt;&gt;"N/A"),VLOOKUP(D8,AY5:BM15,15,0),
IF(AND(D4="CMBP-20",D10="MLY",D9&lt;&gt;"N/A",D7&lt;&gt;"N/A"),VLOOKUP(D8,AY5:BN15,16,0),
IF(AND(D4="CMBP-20",D10="SSS",D9&lt;&gt;"N/A",D7&lt;&gt;"N/A"),VLOOKUP(D8,AY5:BO15,16,0),
IF(AND(D4="ME-NV III",D9&lt;&gt;"N/A",D7&lt;&gt;"N/A"),VLOOKUP(D8,AY19:AZ29,2,0),
IF(AND(D4="MBP-NV-15",D9&lt;&gt;"N/A",D7&lt;&gt;"N/A"),VLOOKUP(D7,BB19:BC57,2,0),
IF(AND(D4="MBP-NV-20",D9&lt;&gt;"N/A",D7&lt;&gt;"N/A"),VLOOKUP(D7,BB19:BD51,3,0),
IF(AND(D4="MBP-NV-25",D9&lt;&gt;"N/A",D7&lt;&gt;"N/A"),VLOOKUP(D7,BB19:BE46,4,0),
IF(AND(D4="DEPP-WP",D10="L/S",D9&lt;&gt;"N/A",D7&lt;&gt;"N/A"),VLOOKUP(D9,BG19:BH34,2,0),
IF(AND(D4="DEPP-WP",D10="YLY",D9&lt;&gt;"N/A",D7&lt;&gt;"N/A"),VLOOKUP(D9,BG19:BI34,3,0),
IF(AND(D4="DEPP-WP",D10="HLY",D9&lt;&gt;"N/A",D7&lt;&gt;"N/A"),VLOOKUP(D9,BG19:BJ34,4,0),
IF(AND(D4="DEPP-WP",D10="QLY",D9&lt;&gt;"N/A",D7&lt;&gt;"N/A"),VLOOKUP(D9,BG19:BK34,5,0),
IF(AND(D4="DEPP-WP",D10="MLY",D9&lt;&gt;"N/A",D7&lt;&gt;"N/A"),VLOOKUP(D9,BG19:BL34,6,0),
IF(AND(D4="DEPP-WP",D10="SSS",D9&lt;&gt;"N/A",D7&lt;&gt;"N/A"),VLOOKUP(D9,BG19:BL34,6,0),
IF(AND(D4="EAPP-SC-GA",D10="L/S",D9&lt;&gt;"N/A",D7&lt;&gt;"N/A"),VLOOKUP(D9,AU41:AV57,2,0),
IF(AND(D4="EAPP-SC-GA",D10="YLY",D9&lt;&gt;"N/A",D7&lt;&gt;"N/A"),VLOOKUP(D9,AU41:AW57,3,0),
IF(AND(D4="EAPP-SC-GA",D10="HLY",D9&lt;&gt;"N/A",D7&lt;&gt;"N/A"),VLOOKUP(D9,AU41:AX57,4,0),
IF(AND(D4="EAPP-SC-GA",D10="QLY",D9&lt;&gt;"N/A",D7&lt;&gt;"N/A"),VLOOKUP(D9,AU41:AY57,5,0),
IF(AND(D4="EAPP-SC-GA",D10="MLY",D9&lt;&gt;"N/A",D7&lt;&gt;"N/A"),VLOOKUP(D9,AU41:AZ57,6,0),
IF(AND(D4="EAPP-SC-GA",D10="SSS",D9&lt;&gt;"N/A",D7&lt;&gt;"N/A"),VLOOKUP(D9,AU41:AZ57,6,0),
IF(AND(D4="LIMPAYP-III",D10="L/S",D9&lt;&gt;"N/A",D7&lt;&gt;"N/A"),VLOOKUP(D7,IE5:IF32,2,0),
IF(AND(D4="TMN-5",D10="L/S",D9&lt;&gt;"N/A",D7&lt;&gt;"N/A"),VLOOKUP(D7,IH5:II47,2,0),
IF(AND(D4="TMN-5",D10&lt;&gt;"L/S",D9&lt;&gt;"N/A",D7&lt;&gt;"N/A"),VLOOKUP(D7,IH5:IJ47,3,0),
IF(AND(D4="TMN-10",D10="L/S",C9=10,D9&lt;&gt;"N/A",D7&lt;&gt;"N/A"),VLOOKUP(D7,IL5:IM47,2,0),
IF(AND(D4="TMN-10",D10&lt;&gt;"L/S",C9=5,D9&lt;&gt;"N/A",D7&lt;&gt;"N/A"),VLOOKUP(D7,IL5:IN47,3,0),
IF(AND(D4="TMN-10",D10&lt;&gt;"L/S",C9=10,D9&lt;&gt;"N/A",D7&lt;&gt;"N/A"),VLOOKUP(D7,IL5:IO47,4,0),
IF(AND(D4="EAPP",D9&lt;&gt;"N/A",D7&lt;&gt;"N/A"),INDEX(BY4:DI47,MATCH(D7,BY4:BY47,0),MATCH(D9,BY4:DI4,0)),
IF(AND(D4="YEAPP",D9&lt;&gt;"N/A",D7&lt;&gt;"N/A"),INDEX(BP4:BW40,MATCH(D9,BP4:BP40,0),MATCH(D8,BP4:BW4,0)),
IF(AND(D4="DEPP",D9&lt;&gt;"N/A",D7&lt;&gt;"N/A"),INDEX(DK4:EA42,MATCH(D7,DK4:DK42,0),MATCH(D9,DK4:EA4,0)),
IF(AND(D4="SJT",D9&lt;&gt;"N/A",D7&lt;&gt;"N/A"),INDEX(EC4:EX37,MATCH(D7,EC4:EC37,0),MATCH(D9,EC4:EX4,0)),
IF(AND(D4="GPLP",D9&lt;&gt;"N/A",D7&lt;&gt;"N/A"),INDEX(EZ4:GV42,MATCH(D7,EZ4:EZ42,0),MATCH(D9,EZ4:GV4,0)),
IF(AND(D4="LIMPAYP-II",D9&lt;&gt;"N/A",D7&lt;&gt;"N/A"),INDEX(GX4:IC42,MATCH(D7,GX4:GX42,0),MATCH(D9,GX4:IC4,0)),
IF(AND(D4="PHO-MO",D9&lt;&gt;"N/A",D7&lt;&gt;"N/A"),INDEX(IQ4:JG35,MATCH(MIN(D7,D8)+VLOOKUP(ABS(D7-D8),JI5:JJ35,2,0),IQ4:IQ35,0),MATCH(D9,IQ4:JG4,0)),"X"
))))))))))))))))))))))))))))))))))))))))))))))))</f>
        <v>56.6</v>
      </c>
      <c r="E11" s="56"/>
      <c r="AF11" s="22" t="s">
        <v>29</v>
      </c>
      <c r="AG11" s="22" t="s">
        <v>30</v>
      </c>
      <c r="AH11" s="22" t="s">
        <v>50</v>
      </c>
      <c r="AI11" s="23">
        <v>5</v>
      </c>
      <c r="AJ11" s="23">
        <v>52</v>
      </c>
      <c r="AK11" s="27">
        <v>50000</v>
      </c>
      <c r="AL11" s="27">
        <v>500000</v>
      </c>
      <c r="AM11" s="23">
        <v>18</v>
      </c>
      <c r="AN11" s="23">
        <v>55</v>
      </c>
      <c r="AO11" s="23">
        <v>70</v>
      </c>
      <c r="AQ11" s="34">
        <v>24</v>
      </c>
      <c r="AR11" s="42">
        <v>77.2</v>
      </c>
      <c r="AT11" s="38">
        <v>24</v>
      </c>
      <c r="AU11" s="43">
        <v>8.35</v>
      </c>
      <c r="AV11" s="43">
        <v>10.01</v>
      </c>
      <c r="AW11" s="43">
        <v>12.87</v>
      </c>
      <c r="AX11" s="43"/>
      <c r="AY11" s="38">
        <v>6</v>
      </c>
      <c r="AZ11" s="43">
        <v>1007.84</v>
      </c>
      <c r="BA11" s="43">
        <v>122.99</v>
      </c>
      <c r="BB11" s="43">
        <v>62.54</v>
      </c>
      <c r="BC11" s="43">
        <v>31.59</v>
      </c>
      <c r="BD11" s="43">
        <v>10.7</v>
      </c>
      <c r="BE11" s="43">
        <v>959.82</v>
      </c>
      <c r="BF11" s="43">
        <v>101.77</v>
      </c>
      <c r="BG11" s="43">
        <v>51.75</v>
      </c>
      <c r="BH11" s="43">
        <v>26.14</v>
      </c>
      <c r="BI11" s="43">
        <v>8.86</v>
      </c>
      <c r="BJ11" s="43">
        <v>866.33</v>
      </c>
      <c r="BK11" s="43">
        <v>78.73</v>
      </c>
      <c r="BL11" s="43">
        <v>40.03</v>
      </c>
      <c r="BM11" s="43">
        <v>20.22</v>
      </c>
      <c r="BN11" s="43">
        <v>6.85</v>
      </c>
      <c r="BP11" s="34">
        <v>11</v>
      </c>
      <c r="BQ11" s="42">
        <v>97.34</v>
      </c>
      <c r="BR11" s="42">
        <v>97.34</v>
      </c>
      <c r="BS11" s="42">
        <v>97.34</v>
      </c>
      <c r="BT11" s="42">
        <v>97.34</v>
      </c>
      <c r="BU11" s="42">
        <v>97.36</v>
      </c>
      <c r="BV11" s="42">
        <v>97.36</v>
      </c>
      <c r="BW11" s="42">
        <v>97.36</v>
      </c>
      <c r="BY11" s="34">
        <v>24</v>
      </c>
      <c r="BZ11" s="42">
        <v>219.51</v>
      </c>
      <c r="CA11" s="42">
        <v>182.38</v>
      </c>
      <c r="CB11" s="42">
        <v>155.82</v>
      </c>
      <c r="CC11" s="42">
        <v>135.94</v>
      </c>
      <c r="CD11" s="42">
        <v>120.44</v>
      </c>
      <c r="CE11" s="42">
        <v>108.04</v>
      </c>
      <c r="CF11" s="42">
        <v>97.48</v>
      </c>
      <c r="CG11" s="42">
        <v>88.96</v>
      </c>
      <c r="CH11" s="42">
        <v>81.86</v>
      </c>
      <c r="CI11" s="42">
        <v>76.09</v>
      </c>
      <c r="CJ11" s="42">
        <v>70.98</v>
      </c>
      <c r="CK11" s="42">
        <v>66.47</v>
      </c>
      <c r="CL11" s="42">
        <v>62.43</v>
      </c>
      <c r="CM11" s="42">
        <v>58.8</v>
      </c>
      <c r="CN11" s="42">
        <v>55.47</v>
      </c>
      <c r="CO11" s="42">
        <v>52.51</v>
      </c>
      <c r="CP11" s="42">
        <v>49.86</v>
      </c>
      <c r="CQ11" s="42">
        <v>47.55</v>
      </c>
      <c r="CR11" s="42">
        <v>45.4</v>
      </c>
      <c r="CS11" s="42">
        <v>43.46</v>
      </c>
      <c r="CT11" s="42">
        <v>41.65</v>
      </c>
      <c r="CU11" s="42">
        <v>39.96</v>
      </c>
      <c r="CV11" s="42">
        <v>38.5</v>
      </c>
      <c r="CW11" s="42">
        <v>37.020000000000003</v>
      </c>
      <c r="CX11" s="42">
        <v>35.76</v>
      </c>
      <c r="CY11" s="42">
        <v>34.619999999999997</v>
      </c>
      <c r="CZ11" s="42">
        <v>33.54</v>
      </c>
      <c r="DA11" s="42">
        <v>32.56</v>
      </c>
      <c r="DB11" s="42">
        <v>31.61</v>
      </c>
      <c r="DC11" s="42">
        <v>30.7</v>
      </c>
      <c r="DD11" s="42">
        <v>29.94</v>
      </c>
      <c r="DE11" s="42">
        <v>29.21</v>
      </c>
      <c r="DF11" s="42">
        <v>28.56</v>
      </c>
      <c r="DG11" s="42">
        <v>27.94</v>
      </c>
      <c r="DH11" s="42">
        <v>27.32</v>
      </c>
      <c r="DI11" s="42">
        <v>26.79</v>
      </c>
      <c r="DK11" s="34">
        <v>24</v>
      </c>
      <c r="DL11" s="42">
        <v>76.099999999999994</v>
      </c>
      <c r="DM11" s="42">
        <v>70.8</v>
      </c>
      <c r="DN11" s="42">
        <v>66.150000000000006</v>
      </c>
      <c r="DO11" s="42">
        <v>62</v>
      </c>
      <c r="DP11" s="42">
        <v>58.35</v>
      </c>
      <c r="DQ11" s="42">
        <v>55</v>
      </c>
      <c r="DR11" s="42">
        <v>52.05</v>
      </c>
      <c r="DS11" s="42">
        <v>49.35</v>
      </c>
      <c r="DT11" s="42">
        <v>46.9</v>
      </c>
      <c r="DU11" s="42">
        <v>44.7</v>
      </c>
      <c r="DV11" s="42">
        <v>42.7</v>
      </c>
      <c r="DW11" s="42">
        <v>40.85</v>
      </c>
      <c r="DX11" s="42">
        <v>39.200000000000003</v>
      </c>
      <c r="DY11" s="42">
        <v>37.65</v>
      </c>
      <c r="DZ11" s="42">
        <v>36.299999999999997</v>
      </c>
      <c r="EA11" s="42">
        <v>35</v>
      </c>
      <c r="EC11" s="34">
        <v>24</v>
      </c>
      <c r="ED11" s="42">
        <v>31.6</v>
      </c>
      <c r="EE11" s="42">
        <v>25.4</v>
      </c>
      <c r="EF11" s="42">
        <v>21.45</v>
      </c>
      <c r="EG11" s="42">
        <v>18.7</v>
      </c>
      <c r="EH11" s="42">
        <v>16.7</v>
      </c>
      <c r="EI11" s="42">
        <v>15.15</v>
      </c>
      <c r="EJ11" s="42">
        <v>13.95</v>
      </c>
      <c r="EK11" s="42">
        <v>12.95</v>
      </c>
      <c r="EL11" s="42">
        <v>12.15</v>
      </c>
      <c r="EM11" s="42">
        <v>11.5</v>
      </c>
      <c r="EN11" s="42">
        <v>10.95</v>
      </c>
      <c r="EO11" s="42">
        <v>10.5</v>
      </c>
      <c r="EP11" s="42">
        <v>10.1</v>
      </c>
      <c r="EQ11" s="42">
        <v>9.8000000000000007</v>
      </c>
      <c r="ER11" s="42">
        <v>9.5</v>
      </c>
      <c r="ES11" s="42">
        <v>9.25</v>
      </c>
      <c r="ET11" s="42">
        <v>9.0500000000000007</v>
      </c>
      <c r="EU11" s="42">
        <v>8.9</v>
      </c>
      <c r="EV11" s="42">
        <v>8.75</v>
      </c>
      <c r="EW11" s="42">
        <v>8.65</v>
      </c>
      <c r="EX11" s="42">
        <v>8.5500000000000007</v>
      </c>
      <c r="EZ11" s="34">
        <v>24</v>
      </c>
      <c r="FA11" s="42">
        <v>248.56</v>
      </c>
      <c r="FB11" s="42">
        <v>207.08</v>
      </c>
      <c r="FC11" s="42">
        <v>177.41</v>
      </c>
      <c r="FD11" s="42">
        <v>155.12</v>
      </c>
      <c r="FE11" s="42">
        <v>137.72</v>
      </c>
      <c r="FF11" s="42">
        <v>124.59</v>
      </c>
      <c r="FG11" s="42">
        <v>112.99</v>
      </c>
      <c r="FH11" s="42">
        <v>103.29</v>
      </c>
      <c r="FI11" s="42">
        <v>95.05</v>
      </c>
      <c r="FJ11" s="42">
        <v>87.95</v>
      </c>
      <c r="FK11" s="42">
        <v>82.95</v>
      </c>
      <c r="FL11" s="42">
        <v>77.41</v>
      </c>
      <c r="FM11" s="42">
        <v>72.5</v>
      </c>
      <c r="FN11" s="42">
        <v>68.13</v>
      </c>
      <c r="FO11" s="42">
        <v>64.2</v>
      </c>
      <c r="FP11" s="42">
        <v>60.66</v>
      </c>
      <c r="FQ11" s="42">
        <v>57.45</v>
      </c>
      <c r="FR11" s="42">
        <v>54.53</v>
      </c>
      <c r="FS11" s="42">
        <v>51.85</v>
      </c>
      <c r="FT11" s="42">
        <v>49.39</v>
      </c>
      <c r="FU11" s="42">
        <v>47.12</v>
      </c>
      <c r="FV11" s="42">
        <v>45.03</v>
      </c>
      <c r="FW11" s="42">
        <v>43.09</v>
      </c>
      <c r="FX11" s="42">
        <v>41.29</v>
      </c>
      <c r="FY11" s="42">
        <v>39.619999999999997</v>
      </c>
      <c r="FZ11" s="42">
        <v>38.06</v>
      </c>
      <c r="GA11" s="42">
        <v>36.61</v>
      </c>
      <c r="GB11" s="42">
        <v>35.26</v>
      </c>
      <c r="GC11" s="42">
        <v>33.99</v>
      </c>
      <c r="GD11" s="42">
        <v>32.81</v>
      </c>
      <c r="GE11" s="42">
        <v>31.7</v>
      </c>
      <c r="GF11" s="42">
        <v>30.66</v>
      </c>
      <c r="GG11" s="42">
        <v>29.69</v>
      </c>
      <c r="GH11" s="42">
        <v>28.77</v>
      </c>
      <c r="GI11" s="42">
        <v>27.91</v>
      </c>
      <c r="GJ11" s="42">
        <v>27.1</v>
      </c>
      <c r="GK11" s="42">
        <v>26.35</v>
      </c>
      <c r="GL11" s="42">
        <v>25.64</v>
      </c>
      <c r="GM11" s="42">
        <v>24.98</v>
      </c>
      <c r="GN11" s="42">
        <v>24.35</v>
      </c>
      <c r="GO11" s="42">
        <v>23.76</v>
      </c>
      <c r="GP11" s="42">
        <v>23.21</v>
      </c>
      <c r="GQ11" s="42"/>
      <c r="GR11" s="42"/>
      <c r="GS11" s="42"/>
      <c r="GX11" s="34">
        <v>24</v>
      </c>
      <c r="GY11" s="42">
        <v>65.290000000000006</v>
      </c>
      <c r="GZ11" s="42">
        <v>60.18</v>
      </c>
      <c r="HA11" s="42">
        <v>55.97</v>
      </c>
      <c r="HB11" s="42">
        <v>52.41</v>
      </c>
      <c r="HC11" s="42">
        <v>49.36</v>
      </c>
      <c r="HD11" s="42">
        <v>46.69</v>
      </c>
      <c r="HE11" s="42">
        <v>44.45</v>
      </c>
      <c r="HF11" s="42">
        <v>42.39</v>
      </c>
      <c r="HG11" s="42">
        <v>40.68</v>
      </c>
      <c r="HH11" s="42">
        <v>39.07</v>
      </c>
      <c r="HI11" s="42">
        <v>37.65</v>
      </c>
      <c r="HJ11" s="42">
        <v>36.35</v>
      </c>
      <c r="HK11" s="42">
        <v>35.19</v>
      </c>
      <c r="HL11" s="42">
        <v>34.159999999999997</v>
      </c>
      <c r="HM11" s="42">
        <v>33.18</v>
      </c>
      <c r="HN11" s="42">
        <v>32.33</v>
      </c>
      <c r="HO11" s="42">
        <v>31.57</v>
      </c>
      <c r="HP11" s="42">
        <v>30.85</v>
      </c>
      <c r="HQ11" s="42">
        <v>30.19</v>
      </c>
      <c r="HR11" s="42">
        <v>29.55</v>
      </c>
      <c r="HS11" s="42">
        <v>28.96</v>
      </c>
      <c r="HT11" s="42">
        <v>28.43</v>
      </c>
      <c r="HU11" s="42">
        <v>27.97</v>
      </c>
      <c r="HV11" s="42">
        <v>27.55</v>
      </c>
      <c r="HW11" s="42">
        <v>27.14</v>
      </c>
      <c r="HX11" s="42">
        <v>26.79</v>
      </c>
      <c r="HY11" s="42">
        <v>26.48</v>
      </c>
      <c r="HZ11" s="42">
        <v>26.16</v>
      </c>
      <c r="IA11" s="42">
        <v>25.87</v>
      </c>
      <c r="IB11" s="42">
        <v>25.61</v>
      </c>
      <c r="IC11" s="42">
        <v>25.35</v>
      </c>
      <c r="IE11" s="34">
        <v>24</v>
      </c>
      <c r="IF11" s="34">
        <v>561</v>
      </c>
      <c r="IH11" s="30">
        <v>24</v>
      </c>
      <c r="II11" s="43">
        <v>979.78</v>
      </c>
      <c r="IJ11" s="43">
        <v>228.61</v>
      </c>
      <c r="IL11" s="30">
        <v>24</v>
      </c>
      <c r="IM11" s="43">
        <v>835.54</v>
      </c>
      <c r="IN11" s="43">
        <v>195.9</v>
      </c>
      <c r="IO11" s="43">
        <v>115.74</v>
      </c>
      <c r="IQ11" s="23">
        <v>26</v>
      </c>
      <c r="IR11" s="44">
        <v>78.38</v>
      </c>
      <c r="IS11" s="44">
        <v>73.400000000000006</v>
      </c>
      <c r="IT11" s="44">
        <v>69.09</v>
      </c>
      <c r="IU11" s="44">
        <v>65.260000000000005</v>
      </c>
      <c r="IV11" s="44">
        <v>61.85</v>
      </c>
      <c r="IW11" s="44">
        <v>58.8</v>
      </c>
      <c r="IX11" s="44">
        <v>56.33</v>
      </c>
      <c r="IY11" s="44">
        <v>54.08</v>
      </c>
      <c r="IZ11" s="44">
        <v>52.03</v>
      </c>
      <c r="JA11" s="44">
        <v>50.19</v>
      </c>
      <c r="JB11" s="44">
        <v>48.56</v>
      </c>
      <c r="JC11" s="44">
        <v>47.04</v>
      </c>
      <c r="JD11" s="44">
        <v>45.68</v>
      </c>
      <c r="JE11" s="44">
        <v>44.47</v>
      </c>
      <c r="JF11" s="44">
        <v>43.31</v>
      </c>
      <c r="JG11" s="44">
        <v>42.32</v>
      </c>
      <c r="JI11" s="34">
        <v>6</v>
      </c>
      <c r="JJ11" s="34">
        <v>3</v>
      </c>
      <c r="JL11" s="45">
        <v>24</v>
      </c>
      <c r="JM11" s="46">
        <v>8.35</v>
      </c>
      <c r="JN11" s="46">
        <v>10.01</v>
      </c>
      <c r="JO11" s="46">
        <v>12.87</v>
      </c>
      <c r="JR11" s="34">
        <v>24</v>
      </c>
      <c r="JS11" s="42">
        <v>7.14</v>
      </c>
      <c r="JT11" s="42">
        <v>6.12</v>
      </c>
      <c r="JU11" s="42">
        <v>5.39</v>
      </c>
      <c r="JV11" s="42">
        <v>4.8499999999999996</v>
      </c>
      <c r="JW11" s="42">
        <v>4.43</v>
      </c>
      <c r="JX11" s="42">
        <v>4.0999999999999996</v>
      </c>
      <c r="JY11" s="42">
        <v>3.82</v>
      </c>
      <c r="JZ11" s="42">
        <v>3.6</v>
      </c>
      <c r="KA11" s="42">
        <v>3.41</v>
      </c>
      <c r="KB11" s="42">
        <v>3.25</v>
      </c>
      <c r="KC11" s="42">
        <v>3.11</v>
      </c>
      <c r="KD11" s="42">
        <v>2.99</v>
      </c>
      <c r="KE11" s="42">
        <v>2.89</v>
      </c>
      <c r="KF11" s="42">
        <v>2.8</v>
      </c>
      <c r="KG11" s="42">
        <v>2.71</v>
      </c>
      <c r="KH11" s="42">
        <v>2.64</v>
      </c>
      <c r="KI11" s="42">
        <v>2.58</v>
      </c>
      <c r="KJ11" s="42">
        <v>2.52</v>
      </c>
      <c r="KK11" s="42">
        <v>2.4700000000000002</v>
      </c>
      <c r="KL11" s="42">
        <v>2.42</v>
      </c>
      <c r="KM11" s="42">
        <v>2.38</v>
      </c>
      <c r="KN11" s="42">
        <v>2.34</v>
      </c>
      <c r="KO11" s="42">
        <v>2.2999999999999998</v>
      </c>
      <c r="KP11" s="42">
        <v>2.27</v>
      </c>
      <c r="KQ11" s="42">
        <v>2.2400000000000002</v>
      </c>
      <c r="KR11" s="42">
        <v>2.2200000000000002</v>
      </c>
      <c r="KS11" s="42">
        <v>2.19</v>
      </c>
      <c r="KT11" s="42">
        <v>2.17</v>
      </c>
      <c r="KU11" s="42">
        <v>2.15</v>
      </c>
      <c r="KV11" s="42">
        <v>2.13</v>
      </c>
      <c r="KW11" s="42">
        <v>2.11</v>
      </c>
      <c r="KX11" s="42">
        <v>2.1</v>
      </c>
      <c r="KY11" s="42">
        <v>2.08</v>
      </c>
      <c r="KZ11" s="42">
        <v>2.0699999999999998</v>
      </c>
      <c r="LA11" s="42">
        <v>2.06</v>
      </c>
      <c r="LB11" s="42">
        <v>2.0499999999999998</v>
      </c>
      <c r="LC11" s="42">
        <v>2.04</v>
      </c>
      <c r="LD11" s="42">
        <v>2.0299999999999998</v>
      </c>
      <c r="LE11" s="42">
        <v>2.02</v>
      </c>
      <c r="LF11" s="42">
        <v>2.0099999999999998</v>
      </c>
      <c r="LG11" s="42">
        <v>2.0099999999999998</v>
      </c>
      <c r="LH11" s="42">
        <v>2</v>
      </c>
      <c r="LI11" s="42"/>
      <c r="LJ11" s="42"/>
      <c r="LK11" s="42"/>
      <c r="LQ11" s="34">
        <v>14</v>
      </c>
      <c r="LR11" s="42">
        <v>3</v>
      </c>
      <c r="LS11" s="42">
        <v>3</v>
      </c>
      <c r="LT11" s="42">
        <v>3</v>
      </c>
      <c r="LU11" s="42">
        <v>3</v>
      </c>
      <c r="LV11" s="42">
        <v>3</v>
      </c>
      <c r="LW11" s="42">
        <v>3</v>
      </c>
      <c r="LX11" s="42">
        <v>3</v>
      </c>
      <c r="LY11" s="42">
        <v>3</v>
      </c>
      <c r="LZ11" s="42">
        <v>3</v>
      </c>
      <c r="MA11" s="42">
        <v>3</v>
      </c>
      <c r="MB11" s="42">
        <v>3</v>
      </c>
      <c r="MC11" s="42">
        <v>3.55</v>
      </c>
      <c r="MD11" s="42">
        <v>3.55</v>
      </c>
      <c r="ME11" s="42">
        <v>3.55</v>
      </c>
      <c r="MF11" s="42">
        <v>3.55</v>
      </c>
      <c r="MG11" s="42">
        <v>3.55</v>
      </c>
      <c r="MH11" s="42">
        <v>4.8499999999999996</v>
      </c>
      <c r="MI11" s="42">
        <v>4.8499999999999996</v>
      </c>
      <c r="MJ11" s="42">
        <v>4.8499999999999996</v>
      </c>
      <c r="MK11" s="42">
        <v>4.8499999999999996</v>
      </c>
      <c r="ML11" s="42">
        <v>4.8499999999999996</v>
      </c>
      <c r="MM11" s="42">
        <v>7.2</v>
      </c>
      <c r="MN11" s="42">
        <v>7.2</v>
      </c>
      <c r="MO11" s="42">
        <v>7.2</v>
      </c>
      <c r="MP11" s="42">
        <v>7.2</v>
      </c>
      <c r="MQ11" s="42">
        <v>7.2</v>
      </c>
      <c r="MR11" s="42">
        <v>10.3</v>
      </c>
      <c r="MS11" s="42">
        <v>10.3</v>
      </c>
      <c r="MT11" s="42">
        <v>10.3</v>
      </c>
      <c r="MU11" s="42">
        <v>10.3</v>
      </c>
      <c r="MV11" s="42">
        <v>10.3</v>
      </c>
    </row>
    <row r="12" spans="1:360" ht="19.8" customHeight="1" x14ac:dyDescent="0.4">
      <c r="A12" s="54"/>
      <c r="B12" s="13" t="s">
        <v>0</v>
      </c>
      <c r="C12" s="76" t="s">
        <v>10</v>
      </c>
      <c r="D12" s="18">
        <f>IF(C12="YES",-5%*D11,0)</f>
        <v>0</v>
      </c>
      <c r="E12" s="1"/>
      <c r="F12" s="48"/>
      <c r="G12" s="48"/>
      <c r="H12" s="48"/>
      <c r="I12" s="48"/>
      <c r="J12" s="48"/>
      <c r="K12" s="48"/>
      <c r="L12" s="48"/>
      <c r="M12" s="48"/>
      <c r="N12" s="48"/>
      <c r="O12" s="48"/>
      <c r="P12" s="48"/>
      <c r="Q12" s="48"/>
      <c r="R12" s="48"/>
      <c r="S12" s="48"/>
      <c r="T12" s="48"/>
      <c r="U12" s="48"/>
      <c r="V12" s="48"/>
      <c r="W12" s="48"/>
      <c r="X12" s="48"/>
      <c r="Y12" s="48"/>
      <c r="Z12" s="48"/>
      <c r="AA12" s="23"/>
      <c r="AB12" s="23"/>
      <c r="AF12" s="22" t="s">
        <v>91</v>
      </c>
      <c r="AG12" s="22" t="s">
        <v>31</v>
      </c>
      <c r="AH12" s="22" t="s">
        <v>50</v>
      </c>
      <c r="AI12" s="23">
        <v>10</v>
      </c>
      <c r="AJ12" s="23">
        <v>40</v>
      </c>
      <c r="AK12" s="27">
        <v>10000</v>
      </c>
      <c r="AL12" s="27">
        <v>1000000</v>
      </c>
      <c r="AM12" s="23">
        <v>18</v>
      </c>
      <c r="AN12" s="23">
        <v>55</v>
      </c>
      <c r="AO12" s="23">
        <v>70</v>
      </c>
      <c r="AQ12" s="34">
        <v>25</v>
      </c>
      <c r="AR12" s="42">
        <v>77.25</v>
      </c>
      <c r="AT12" s="38">
        <v>25</v>
      </c>
      <c r="AU12" s="43">
        <v>8.57</v>
      </c>
      <c r="AV12" s="43">
        <v>10.35</v>
      </c>
      <c r="AW12" s="43">
        <v>13.46</v>
      </c>
      <c r="AX12" s="43"/>
      <c r="AY12" s="38">
        <v>7</v>
      </c>
      <c r="AZ12" s="43">
        <v>1009.38</v>
      </c>
      <c r="BA12" s="43">
        <v>123.13</v>
      </c>
      <c r="BB12" s="43">
        <v>62.61</v>
      </c>
      <c r="BC12" s="43">
        <v>31.62</v>
      </c>
      <c r="BD12" s="43">
        <v>10.71</v>
      </c>
      <c r="BE12" s="43">
        <v>961.51</v>
      </c>
      <c r="BF12" s="43">
        <v>101.91</v>
      </c>
      <c r="BG12" s="43">
        <v>51.82</v>
      </c>
      <c r="BH12" s="43">
        <v>26.17</v>
      </c>
      <c r="BI12" s="43">
        <v>8.8699999999999992</v>
      </c>
      <c r="BJ12" s="43">
        <v>868.25</v>
      </c>
      <c r="BK12" s="43">
        <v>78.88</v>
      </c>
      <c r="BL12" s="43">
        <v>40.11</v>
      </c>
      <c r="BM12" s="43">
        <v>20.260000000000002</v>
      </c>
      <c r="BN12" s="43">
        <v>6.86</v>
      </c>
      <c r="BP12" s="34">
        <v>12</v>
      </c>
      <c r="BQ12" s="42">
        <v>88.8</v>
      </c>
      <c r="BR12" s="42">
        <v>88.8</v>
      </c>
      <c r="BS12" s="42">
        <v>88.8</v>
      </c>
      <c r="BT12" s="42">
        <v>88.8</v>
      </c>
      <c r="BU12" s="42">
        <v>88.82</v>
      </c>
      <c r="BV12" s="42">
        <v>88.82</v>
      </c>
      <c r="BW12" s="42">
        <v>88.82</v>
      </c>
      <c r="BY12" s="34">
        <v>25</v>
      </c>
      <c r="BZ12" s="42">
        <v>219.52</v>
      </c>
      <c r="CA12" s="42">
        <v>182.39</v>
      </c>
      <c r="CB12" s="42">
        <v>155.83000000000001</v>
      </c>
      <c r="CC12" s="42">
        <v>135.94999999999999</v>
      </c>
      <c r="CD12" s="42">
        <v>120.45</v>
      </c>
      <c r="CE12" s="42">
        <v>108.07</v>
      </c>
      <c r="CF12" s="42">
        <v>97.51</v>
      </c>
      <c r="CG12" s="42">
        <v>89</v>
      </c>
      <c r="CH12" s="42">
        <v>81.88</v>
      </c>
      <c r="CI12" s="42">
        <v>76.14</v>
      </c>
      <c r="CJ12" s="42">
        <v>71.03</v>
      </c>
      <c r="CK12" s="42">
        <v>66.510000000000005</v>
      </c>
      <c r="CL12" s="42">
        <v>62.47</v>
      </c>
      <c r="CM12" s="42">
        <v>58.84</v>
      </c>
      <c r="CN12" s="42">
        <v>55.52</v>
      </c>
      <c r="CO12" s="42">
        <v>52.59</v>
      </c>
      <c r="CP12" s="42">
        <v>49.96</v>
      </c>
      <c r="CQ12" s="42">
        <v>47.64</v>
      </c>
      <c r="CR12" s="42">
        <v>45.52</v>
      </c>
      <c r="CS12" s="42">
        <v>43.58</v>
      </c>
      <c r="CT12" s="42">
        <v>41.77</v>
      </c>
      <c r="CU12" s="42">
        <v>40.08</v>
      </c>
      <c r="CV12" s="42">
        <v>38.53</v>
      </c>
      <c r="CW12" s="42">
        <v>37.14</v>
      </c>
      <c r="CX12" s="42">
        <v>35.9</v>
      </c>
      <c r="CY12" s="42">
        <v>34.78</v>
      </c>
      <c r="CZ12" s="42">
        <v>33.71</v>
      </c>
      <c r="DA12" s="42">
        <v>32.72</v>
      </c>
      <c r="DB12" s="42">
        <v>31.78</v>
      </c>
      <c r="DC12" s="42">
        <v>30.9</v>
      </c>
      <c r="DD12" s="42">
        <v>30.15</v>
      </c>
      <c r="DE12" s="42">
        <v>29.47</v>
      </c>
      <c r="DF12" s="42">
        <v>28.83</v>
      </c>
      <c r="DG12" s="42">
        <v>28.22</v>
      </c>
      <c r="DH12" s="42">
        <v>27.6</v>
      </c>
      <c r="DI12" s="42">
        <v>27.1</v>
      </c>
      <c r="DK12" s="34">
        <v>25</v>
      </c>
      <c r="DL12" s="42">
        <v>76.25</v>
      </c>
      <c r="DM12" s="42">
        <v>70.95</v>
      </c>
      <c r="DN12" s="42">
        <v>66.3</v>
      </c>
      <c r="DO12" s="42">
        <v>62.2</v>
      </c>
      <c r="DP12" s="42">
        <v>58.5</v>
      </c>
      <c r="DQ12" s="42">
        <v>55.2</v>
      </c>
      <c r="DR12" s="42">
        <v>52.25</v>
      </c>
      <c r="DS12" s="42">
        <v>49.55</v>
      </c>
      <c r="DT12" s="42">
        <v>47.15</v>
      </c>
      <c r="DU12" s="42">
        <v>44.95</v>
      </c>
      <c r="DV12" s="42">
        <v>42.95</v>
      </c>
      <c r="DW12" s="42">
        <v>41.15</v>
      </c>
      <c r="DX12" s="42">
        <v>39.5</v>
      </c>
      <c r="DY12" s="42">
        <v>38</v>
      </c>
      <c r="DZ12" s="42">
        <v>36.6</v>
      </c>
      <c r="EA12" s="42">
        <v>35.35</v>
      </c>
      <c r="EC12" s="34">
        <v>25</v>
      </c>
      <c r="ED12" s="42">
        <v>31.9</v>
      </c>
      <c r="EE12" s="42">
        <v>25.7</v>
      </c>
      <c r="EF12" s="42">
        <v>21.75</v>
      </c>
      <c r="EG12" s="42">
        <v>19</v>
      </c>
      <c r="EH12" s="42">
        <v>16.95</v>
      </c>
      <c r="EI12" s="42">
        <v>15.4</v>
      </c>
      <c r="EJ12" s="42">
        <v>14.2</v>
      </c>
      <c r="EK12" s="42">
        <v>13.2</v>
      </c>
      <c r="EL12" s="42">
        <v>12.4</v>
      </c>
      <c r="EM12" s="42">
        <v>11.75</v>
      </c>
      <c r="EN12" s="42">
        <v>11.2</v>
      </c>
      <c r="EO12" s="42">
        <v>10.75</v>
      </c>
      <c r="EP12" s="42">
        <v>10.35</v>
      </c>
      <c r="EQ12" s="42">
        <v>10.050000000000001</v>
      </c>
      <c r="ER12" s="42">
        <v>9.75</v>
      </c>
      <c r="ES12" s="42">
        <v>9.5500000000000007</v>
      </c>
      <c r="ET12" s="42">
        <v>9.35</v>
      </c>
      <c r="EU12" s="42">
        <v>9.1999999999999993</v>
      </c>
      <c r="EV12" s="42">
        <v>9.0500000000000007</v>
      </c>
      <c r="EW12" s="42">
        <v>8.9499999999999993</v>
      </c>
      <c r="EX12" s="42">
        <v>8.85</v>
      </c>
      <c r="EZ12" s="34">
        <v>25</v>
      </c>
      <c r="FA12" s="42">
        <v>249.31</v>
      </c>
      <c r="FB12" s="42">
        <v>207.71</v>
      </c>
      <c r="FC12" s="42">
        <v>177.97</v>
      </c>
      <c r="FD12" s="42">
        <v>155.61000000000001</v>
      </c>
      <c r="FE12" s="42">
        <v>138.16999999999999</v>
      </c>
      <c r="FF12" s="42">
        <v>125.01</v>
      </c>
      <c r="FG12" s="42">
        <v>113.37</v>
      </c>
      <c r="FH12" s="42">
        <v>103.64</v>
      </c>
      <c r="FI12" s="42">
        <v>95.37</v>
      </c>
      <c r="FJ12" s="42">
        <v>88.26</v>
      </c>
      <c r="FK12" s="42">
        <v>83.25</v>
      </c>
      <c r="FL12" s="42">
        <v>77.69</v>
      </c>
      <c r="FM12" s="42">
        <v>72.77</v>
      </c>
      <c r="FN12" s="42">
        <v>68.39</v>
      </c>
      <c r="FO12" s="42">
        <v>64.45</v>
      </c>
      <c r="FP12" s="42">
        <v>60.9</v>
      </c>
      <c r="FQ12" s="42">
        <v>57.68</v>
      </c>
      <c r="FR12" s="42">
        <v>54.75</v>
      </c>
      <c r="FS12" s="42">
        <v>52.06</v>
      </c>
      <c r="FT12" s="42">
        <v>49.59</v>
      </c>
      <c r="FU12" s="42">
        <v>47.32</v>
      </c>
      <c r="FV12" s="42">
        <v>45.23</v>
      </c>
      <c r="FW12" s="42">
        <v>43.28</v>
      </c>
      <c r="FX12" s="42">
        <v>41.48</v>
      </c>
      <c r="FY12" s="42">
        <v>39.81</v>
      </c>
      <c r="FZ12" s="42">
        <v>38.25</v>
      </c>
      <c r="GA12" s="42">
        <v>36.79</v>
      </c>
      <c r="GB12" s="42">
        <v>35.44</v>
      </c>
      <c r="GC12" s="42">
        <v>34.17</v>
      </c>
      <c r="GD12" s="42">
        <v>32.99</v>
      </c>
      <c r="GE12" s="42">
        <v>31.88</v>
      </c>
      <c r="GF12" s="42">
        <v>30.84</v>
      </c>
      <c r="GG12" s="42">
        <v>29.87</v>
      </c>
      <c r="GH12" s="42">
        <v>28.95</v>
      </c>
      <c r="GI12" s="42">
        <v>28.09</v>
      </c>
      <c r="GJ12" s="42">
        <v>27.29</v>
      </c>
      <c r="GK12" s="42">
        <v>26.54</v>
      </c>
      <c r="GL12" s="42">
        <v>25.83</v>
      </c>
      <c r="GM12" s="42">
        <v>25.17</v>
      </c>
      <c r="GN12" s="42">
        <v>24.54</v>
      </c>
      <c r="GO12" s="42">
        <v>23.96</v>
      </c>
      <c r="GP12" s="42"/>
      <c r="GQ12" s="42"/>
      <c r="GR12" s="42"/>
      <c r="GS12" s="42"/>
      <c r="GX12" s="34">
        <v>25</v>
      </c>
      <c r="GY12" s="42">
        <v>66.239999999999995</v>
      </c>
      <c r="GZ12" s="42">
        <v>61.06</v>
      </c>
      <c r="HA12" s="42">
        <v>56.79</v>
      </c>
      <c r="HB12" s="42">
        <v>53.18</v>
      </c>
      <c r="HC12" s="42">
        <v>50.11</v>
      </c>
      <c r="HD12" s="42">
        <v>47.41</v>
      </c>
      <c r="HE12" s="42">
        <v>45.13</v>
      </c>
      <c r="HF12" s="42">
        <v>43.03</v>
      </c>
      <c r="HG12" s="42">
        <v>41.32</v>
      </c>
      <c r="HH12" s="42">
        <v>39.69</v>
      </c>
      <c r="HI12" s="42">
        <v>38.24</v>
      </c>
      <c r="HJ12" s="42">
        <v>36.93</v>
      </c>
      <c r="HK12" s="42">
        <v>35.76</v>
      </c>
      <c r="HL12" s="42">
        <v>34.71</v>
      </c>
      <c r="HM12" s="42">
        <v>33.729999999999997</v>
      </c>
      <c r="HN12" s="42">
        <v>32.880000000000003</v>
      </c>
      <c r="HO12" s="42">
        <v>32.1</v>
      </c>
      <c r="HP12" s="42">
        <v>31.38</v>
      </c>
      <c r="HQ12" s="42">
        <v>30.72</v>
      </c>
      <c r="HR12" s="42">
        <v>30.06</v>
      </c>
      <c r="HS12" s="42">
        <v>29.47</v>
      </c>
      <c r="HT12" s="42">
        <v>28.95</v>
      </c>
      <c r="HU12" s="42">
        <v>28.49</v>
      </c>
      <c r="HV12" s="42">
        <v>28.04</v>
      </c>
      <c r="HW12" s="42">
        <v>27.65</v>
      </c>
      <c r="HX12" s="42">
        <v>27.31</v>
      </c>
      <c r="HY12" s="42">
        <v>26.99</v>
      </c>
      <c r="HZ12" s="42">
        <v>26.67</v>
      </c>
      <c r="IA12" s="42">
        <v>26.4</v>
      </c>
      <c r="IB12" s="42">
        <v>26.13</v>
      </c>
      <c r="IC12" s="42">
        <v>25.87</v>
      </c>
      <c r="IE12" s="34">
        <v>25</v>
      </c>
      <c r="IF12" s="34">
        <v>569</v>
      </c>
      <c r="IH12" s="30">
        <v>25</v>
      </c>
      <c r="II12" s="43">
        <v>979.79</v>
      </c>
      <c r="IJ12" s="43">
        <v>228.62</v>
      </c>
      <c r="IL12" s="30">
        <v>25</v>
      </c>
      <c r="IM12" s="43">
        <v>835.59</v>
      </c>
      <c r="IN12" s="43">
        <v>195.94</v>
      </c>
      <c r="IO12" s="43">
        <v>115.74</v>
      </c>
      <c r="IQ12" s="23">
        <v>27</v>
      </c>
      <c r="IR12" s="44">
        <v>78.86</v>
      </c>
      <c r="IS12" s="44">
        <v>73.92</v>
      </c>
      <c r="IT12" s="44">
        <v>69.56</v>
      </c>
      <c r="IU12" s="44">
        <v>65.78</v>
      </c>
      <c r="IV12" s="44">
        <v>62.42</v>
      </c>
      <c r="IW12" s="44">
        <v>59.43</v>
      </c>
      <c r="IX12" s="44">
        <v>56.96</v>
      </c>
      <c r="IY12" s="44">
        <v>54.76</v>
      </c>
      <c r="IZ12" s="44">
        <v>52.71</v>
      </c>
      <c r="JA12" s="44">
        <v>50.93</v>
      </c>
      <c r="JB12" s="44">
        <v>49.3</v>
      </c>
      <c r="JC12" s="44">
        <v>47.83</v>
      </c>
      <c r="JD12" s="44">
        <v>46.46</v>
      </c>
      <c r="JE12" s="44">
        <v>45.26</v>
      </c>
      <c r="JF12" s="44">
        <v>44.15</v>
      </c>
      <c r="JG12" s="44">
        <v>43.16</v>
      </c>
      <c r="JI12" s="34">
        <v>7</v>
      </c>
      <c r="JJ12" s="34">
        <v>4</v>
      </c>
      <c r="JL12" s="45">
        <v>25</v>
      </c>
      <c r="JM12" s="46">
        <v>8.57</v>
      </c>
      <c r="JN12" s="46">
        <v>10.35</v>
      </c>
      <c r="JO12" s="46">
        <v>13.46</v>
      </c>
      <c r="JR12" s="34">
        <v>25</v>
      </c>
      <c r="JS12" s="42">
        <v>7.1</v>
      </c>
      <c r="JT12" s="42">
        <v>6.09</v>
      </c>
      <c r="JU12" s="42">
        <v>5.36</v>
      </c>
      <c r="JV12" s="42">
        <v>4.82</v>
      </c>
      <c r="JW12" s="42">
        <v>4.41</v>
      </c>
      <c r="JX12" s="42">
        <v>4.07</v>
      </c>
      <c r="JY12" s="42">
        <v>3.8</v>
      </c>
      <c r="JZ12" s="42">
        <v>3.58</v>
      </c>
      <c r="KA12" s="42">
        <v>3.39</v>
      </c>
      <c r="KB12" s="42">
        <v>3.23</v>
      </c>
      <c r="KC12" s="42">
        <v>3.1</v>
      </c>
      <c r="KD12" s="42">
        <v>2.98</v>
      </c>
      <c r="KE12" s="42">
        <v>2.87</v>
      </c>
      <c r="KF12" s="42">
        <v>2.78</v>
      </c>
      <c r="KG12" s="42">
        <v>2.7</v>
      </c>
      <c r="KH12" s="42">
        <v>2.63</v>
      </c>
      <c r="KI12" s="42">
        <v>2.56</v>
      </c>
      <c r="KJ12" s="42">
        <v>2.5099999999999998</v>
      </c>
      <c r="KK12" s="42">
        <v>2.46</v>
      </c>
      <c r="KL12" s="42">
        <v>2.41</v>
      </c>
      <c r="KM12" s="42">
        <v>2.37</v>
      </c>
      <c r="KN12" s="42">
        <v>2.33</v>
      </c>
      <c r="KO12" s="42">
        <v>2.29</v>
      </c>
      <c r="KP12" s="42">
        <v>2.2599999999999998</v>
      </c>
      <c r="KQ12" s="42">
        <v>2.23</v>
      </c>
      <c r="KR12" s="42">
        <v>2.21</v>
      </c>
      <c r="KS12" s="42">
        <v>2.1800000000000002</v>
      </c>
      <c r="KT12" s="42">
        <v>2.16</v>
      </c>
      <c r="KU12" s="42">
        <v>2.14</v>
      </c>
      <c r="KV12" s="42">
        <v>2.12</v>
      </c>
      <c r="KW12" s="42">
        <v>2.11</v>
      </c>
      <c r="KX12" s="42">
        <v>2.09</v>
      </c>
      <c r="KY12" s="42">
        <v>2.08</v>
      </c>
      <c r="KZ12" s="42">
        <v>2.06</v>
      </c>
      <c r="LA12" s="42">
        <v>2.0499999999999998</v>
      </c>
      <c r="LB12" s="42">
        <v>2.04</v>
      </c>
      <c r="LC12" s="42">
        <v>2.0299999999999998</v>
      </c>
      <c r="LD12" s="42">
        <v>2.02</v>
      </c>
      <c r="LE12" s="42">
        <v>2.0099999999999998</v>
      </c>
      <c r="LF12" s="42">
        <v>2.0099999999999998</v>
      </c>
      <c r="LG12" s="42">
        <v>2</v>
      </c>
      <c r="LH12" s="42"/>
      <c r="LI12" s="42"/>
      <c r="LJ12" s="42"/>
      <c r="LK12" s="42"/>
      <c r="LQ12" s="34">
        <v>15</v>
      </c>
      <c r="LR12" s="42">
        <v>3.1</v>
      </c>
      <c r="LS12" s="42">
        <v>3.1</v>
      </c>
      <c r="LT12" s="42">
        <v>3.1</v>
      </c>
      <c r="LU12" s="42">
        <v>3.1</v>
      </c>
      <c r="LV12" s="42">
        <v>3.1</v>
      </c>
      <c r="LW12" s="42">
        <v>3.1</v>
      </c>
      <c r="LX12" s="42">
        <v>3.1</v>
      </c>
      <c r="LY12" s="42">
        <v>3.1</v>
      </c>
      <c r="LZ12" s="42">
        <v>3.1</v>
      </c>
      <c r="MA12" s="42">
        <v>3.1</v>
      </c>
      <c r="MB12" s="42">
        <v>3.1</v>
      </c>
      <c r="MC12" s="42">
        <v>3.65</v>
      </c>
      <c r="MD12" s="42">
        <v>3.65</v>
      </c>
      <c r="ME12" s="42">
        <v>3.65</v>
      </c>
      <c r="MF12" s="42">
        <v>3.65</v>
      </c>
      <c r="MG12" s="42">
        <v>3.65</v>
      </c>
      <c r="MH12" s="42">
        <v>5.25</v>
      </c>
      <c r="MI12" s="42">
        <v>5.25</v>
      </c>
      <c r="MJ12" s="42">
        <v>5.25</v>
      </c>
      <c r="MK12" s="42">
        <v>5.25</v>
      </c>
      <c r="ML12" s="42">
        <v>5.25</v>
      </c>
      <c r="MM12" s="42">
        <v>7.8</v>
      </c>
      <c r="MN12" s="42">
        <v>7.8</v>
      </c>
      <c r="MO12" s="42">
        <v>7.8</v>
      </c>
      <c r="MP12" s="42">
        <v>7.8</v>
      </c>
      <c r="MQ12" s="42">
        <v>7.8</v>
      </c>
      <c r="MR12" s="42">
        <v>11.3</v>
      </c>
      <c r="MS12" s="42">
        <v>11.3</v>
      </c>
      <c r="MT12" s="42">
        <v>11.3</v>
      </c>
      <c r="MU12" s="42">
        <v>11.3</v>
      </c>
      <c r="MV12" s="42">
        <v>11.3</v>
      </c>
    </row>
    <row r="13" spans="1:360" ht="19.8" customHeight="1" x14ac:dyDescent="0.4">
      <c r="A13" s="54"/>
      <c r="B13" s="13" t="s">
        <v>109</v>
      </c>
      <c r="C13" s="75"/>
      <c r="D13" s="18">
        <f>IF(AND(D10="YLY",D4 &lt;&gt;"TMN-10",D4 &lt;&gt;"TMN-5"),-0.75,IF(AND(D10="HLY",D4&lt;&gt;"SJT",D4 &lt;&gt;"TMN-10",D4 &lt;&gt;"TMN-5"),-0.5,IF(AND(D10="MLY",D4 &lt;&gt;"CMBP-12",D4 &lt;&gt;"CMBP-15",D4 &lt;&gt;"CMBP-20",D4 &lt;&gt;"EAPP-SC-GA",D4 &lt;&gt;"DEPP",D4 &lt;&gt;"DEPP-WP",D4 &lt;&gt;"TMN-10",D4 &lt;&gt;"TMN-5"),0.05*D11,0)))</f>
        <v>0</v>
      </c>
      <c r="E13" s="1"/>
      <c r="F13" s="48"/>
      <c r="G13" s="48"/>
      <c r="H13" s="48"/>
      <c r="I13" s="48"/>
      <c r="J13" s="48"/>
      <c r="K13" s="48"/>
      <c r="L13" s="48"/>
      <c r="M13" s="48"/>
      <c r="N13" s="48"/>
      <c r="O13" s="48"/>
      <c r="P13" s="48"/>
      <c r="Q13" s="48"/>
      <c r="R13" s="48"/>
      <c r="S13" s="48"/>
      <c r="T13" s="48"/>
      <c r="U13" s="48"/>
      <c r="V13" s="48"/>
      <c r="W13" s="48"/>
      <c r="X13" s="48"/>
      <c r="Y13" s="48"/>
      <c r="Z13" s="48"/>
      <c r="AA13" s="23"/>
      <c r="AB13" s="23"/>
      <c r="AF13" s="22" t="s">
        <v>92</v>
      </c>
      <c r="AG13" s="22" t="s">
        <v>32</v>
      </c>
      <c r="AH13" s="22" t="s">
        <v>50</v>
      </c>
      <c r="AI13" s="23">
        <v>10</v>
      </c>
      <c r="AJ13" s="23">
        <v>40</v>
      </c>
      <c r="AK13" s="27">
        <v>10000</v>
      </c>
      <c r="AL13" s="27">
        <v>1000000</v>
      </c>
      <c r="AM13" s="23">
        <v>18</v>
      </c>
      <c r="AN13" s="23">
        <v>55</v>
      </c>
      <c r="AO13" s="23">
        <v>70</v>
      </c>
      <c r="AQ13" s="34">
        <v>26</v>
      </c>
      <c r="AR13" s="42">
        <v>77.3</v>
      </c>
      <c r="AT13" s="38">
        <v>26</v>
      </c>
      <c r="AU13" s="43">
        <v>8.83</v>
      </c>
      <c r="AV13" s="43">
        <v>10.74</v>
      </c>
      <c r="AW13" s="43">
        <v>14.15</v>
      </c>
      <c r="AX13" s="43"/>
      <c r="AY13" s="38">
        <v>8</v>
      </c>
      <c r="AZ13" s="43">
        <v>1009.44</v>
      </c>
      <c r="BA13" s="43">
        <v>123.15</v>
      </c>
      <c r="BB13" s="43">
        <v>62.62</v>
      </c>
      <c r="BC13" s="43">
        <v>31.63</v>
      </c>
      <c r="BD13" s="43">
        <v>10.72</v>
      </c>
      <c r="BE13" s="43">
        <v>961.58</v>
      </c>
      <c r="BF13" s="43">
        <v>101.95</v>
      </c>
      <c r="BG13" s="43">
        <v>51.84</v>
      </c>
      <c r="BH13" s="43">
        <v>26.18</v>
      </c>
      <c r="BI13" s="43">
        <v>8.8699999999999992</v>
      </c>
      <c r="BJ13" s="43">
        <v>868.33</v>
      </c>
      <c r="BK13" s="43">
        <v>78.900000000000006</v>
      </c>
      <c r="BL13" s="43">
        <v>40.119999999999997</v>
      </c>
      <c r="BM13" s="43">
        <v>20.260000000000002</v>
      </c>
      <c r="BN13" s="43">
        <v>6.87</v>
      </c>
      <c r="BP13" s="34">
        <v>13</v>
      </c>
      <c r="BQ13" s="42">
        <v>81.790000000000006</v>
      </c>
      <c r="BR13" s="42">
        <v>81.790000000000006</v>
      </c>
      <c r="BS13" s="42">
        <v>81.790000000000006</v>
      </c>
      <c r="BT13" s="42">
        <v>81.790000000000006</v>
      </c>
      <c r="BU13" s="42">
        <v>81.81</v>
      </c>
      <c r="BV13" s="42">
        <v>81.81</v>
      </c>
      <c r="BW13" s="42">
        <v>81.81</v>
      </c>
      <c r="BY13" s="34">
        <v>26</v>
      </c>
      <c r="BZ13" s="42">
        <v>219.54</v>
      </c>
      <c r="CA13" s="42">
        <v>182.41</v>
      </c>
      <c r="CB13" s="42">
        <v>155.85</v>
      </c>
      <c r="CC13" s="42">
        <v>135.97</v>
      </c>
      <c r="CD13" s="42">
        <v>120.47</v>
      </c>
      <c r="CE13" s="42">
        <v>108.1</v>
      </c>
      <c r="CF13" s="42">
        <v>97.55</v>
      </c>
      <c r="CG13" s="42">
        <v>89.05</v>
      </c>
      <c r="CH13" s="42">
        <v>81.91</v>
      </c>
      <c r="CI13" s="42">
        <v>76.19</v>
      </c>
      <c r="CJ13" s="42">
        <v>71.09</v>
      </c>
      <c r="CK13" s="42">
        <v>66.56</v>
      </c>
      <c r="CL13" s="42">
        <v>62.52</v>
      </c>
      <c r="CM13" s="42">
        <v>58.89</v>
      </c>
      <c r="CN13" s="42">
        <v>55.58</v>
      </c>
      <c r="CO13" s="42">
        <v>52.69</v>
      </c>
      <c r="CP13" s="42">
        <v>50.07</v>
      </c>
      <c r="CQ13" s="42">
        <v>47.76</v>
      </c>
      <c r="CR13" s="42">
        <v>45.66</v>
      </c>
      <c r="CS13" s="42">
        <v>43.72</v>
      </c>
      <c r="CT13" s="42">
        <v>41.91</v>
      </c>
      <c r="CU13" s="42">
        <v>40.22</v>
      </c>
      <c r="CV13" s="42">
        <v>38.69</v>
      </c>
      <c r="CW13" s="42">
        <v>37.299999999999997</v>
      </c>
      <c r="CX13" s="42">
        <v>36.07</v>
      </c>
      <c r="CY13" s="42">
        <v>34.96</v>
      </c>
      <c r="CZ13" s="42">
        <v>33.9</v>
      </c>
      <c r="DA13" s="42">
        <v>32.92</v>
      </c>
      <c r="DB13" s="42">
        <v>31.98</v>
      </c>
      <c r="DC13" s="42">
        <v>31.13</v>
      </c>
      <c r="DD13" s="42">
        <v>30.39</v>
      </c>
      <c r="DE13" s="42">
        <v>29.75</v>
      </c>
      <c r="DF13" s="42">
        <v>29.12</v>
      </c>
      <c r="DG13" s="42">
        <v>28.53</v>
      </c>
      <c r="DH13" s="42">
        <v>27.92</v>
      </c>
      <c r="DI13" s="42">
        <v>27.45</v>
      </c>
      <c r="DK13" s="34">
        <v>26</v>
      </c>
      <c r="DL13" s="42">
        <v>76.400000000000006</v>
      </c>
      <c r="DM13" s="42">
        <v>71.150000000000006</v>
      </c>
      <c r="DN13" s="42">
        <v>66.5</v>
      </c>
      <c r="DO13" s="42">
        <v>62.4</v>
      </c>
      <c r="DP13" s="42">
        <v>58.75</v>
      </c>
      <c r="DQ13" s="42">
        <v>55.45</v>
      </c>
      <c r="DR13" s="42">
        <v>52.5</v>
      </c>
      <c r="DS13" s="42">
        <v>49.85</v>
      </c>
      <c r="DT13" s="42">
        <v>47.45</v>
      </c>
      <c r="DU13" s="42">
        <v>45.25</v>
      </c>
      <c r="DV13" s="42">
        <v>43.25</v>
      </c>
      <c r="DW13" s="42">
        <v>41.45</v>
      </c>
      <c r="DX13" s="42">
        <v>39.85</v>
      </c>
      <c r="DY13" s="42">
        <v>38.35</v>
      </c>
      <c r="DZ13" s="42">
        <v>37</v>
      </c>
      <c r="EA13" s="42">
        <v>35.75</v>
      </c>
      <c r="EC13" s="34">
        <v>26</v>
      </c>
      <c r="ED13" s="42">
        <v>32.35</v>
      </c>
      <c r="EE13" s="42">
        <v>26.1</v>
      </c>
      <c r="EF13" s="42">
        <v>22.1</v>
      </c>
      <c r="EG13" s="42">
        <v>19.3</v>
      </c>
      <c r="EH13" s="42">
        <v>17.25</v>
      </c>
      <c r="EI13" s="42">
        <v>15.7</v>
      </c>
      <c r="EJ13" s="42">
        <v>14.45</v>
      </c>
      <c r="EK13" s="42">
        <v>13.5</v>
      </c>
      <c r="EL13" s="42">
        <v>12.7</v>
      </c>
      <c r="EM13" s="42">
        <v>12.05</v>
      </c>
      <c r="EN13" s="42">
        <v>11.5</v>
      </c>
      <c r="EO13" s="42">
        <v>11.05</v>
      </c>
      <c r="EP13" s="42">
        <v>10.65</v>
      </c>
      <c r="EQ13" s="42">
        <v>10.35</v>
      </c>
      <c r="ER13" s="42">
        <v>10.1</v>
      </c>
      <c r="ES13" s="42">
        <v>9.85</v>
      </c>
      <c r="ET13" s="42">
        <v>9.65</v>
      </c>
      <c r="EU13" s="42">
        <v>9.5</v>
      </c>
      <c r="EV13" s="42">
        <v>9.35</v>
      </c>
      <c r="EW13" s="42">
        <v>9.25</v>
      </c>
      <c r="EX13" s="42">
        <v>9.15</v>
      </c>
      <c r="EZ13" s="34">
        <v>26</v>
      </c>
      <c r="FA13" s="42">
        <v>250.1</v>
      </c>
      <c r="FB13" s="42">
        <v>208.38</v>
      </c>
      <c r="FC13" s="42">
        <v>178.55</v>
      </c>
      <c r="FD13" s="42">
        <v>156.13</v>
      </c>
      <c r="FE13" s="42">
        <v>138.63999999999999</v>
      </c>
      <c r="FF13" s="42">
        <v>125.44</v>
      </c>
      <c r="FG13" s="42">
        <v>113.77</v>
      </c>
      <c r="FH13" s="42">
        <v>104.01</v>
      </c>
      <c r="FI13" s="42">
        <v>95.72</v>
      </c>
      <c r="FJ13" s="42">
        <v>88.59</v>
      </c>
      <c r="FK13" s="42">
        <v>83.56</v>
      </c>
      <c r="FL13" s="42">
        <v>77.989999999999995</v>
      </c>
      <c r="FM13" s="42">
        <v>73.06</v>
      </c>
      <c r="FN13" s="42">
        <v>68.66</v>
      </c>
      <c r="FO13" s="42">
        <v>64.709999999999994</v>
      </c>
      <c r="FP13" s="42">
        <v>61.15</v>
      </c>
      <c r="FQ13" s="42">
        <v>57.92</v>
      </c>
      <c r="FR13" s="42">
        <v>54.98</v>
      </c>
      <c r="FS13" s="42">
        <v>52.29</v>
      </c>
      <c r="FT13" s="42">
        <v>49.81</v>
      </c>
      <c r="FU13" s="42">
        <v>47.53</v>
      </c>
      <c r="FV13" s="42">
        <v>45.43</v>
      </c>
      <c r="FW13" s="42">
        <v>43.48</v>
      </c>
      <c r="FX13" s="42">
        <v>41.68</v>
      </c>
      <c r="FY13" s="42">
        <v>40</v>
      </c>
      <c r="FZ13" s="42">
        <v>38.44</v>
      </c>
      <c r="GA13" s="42">
        <v>36.99</v>
      </c>
      <c r="GB13" s="42">
        <v>35.630000000000003</v>
      </c>
      <c r="GC13" s="42">
        <v>34.369999999999997</v>
      </c>
      <c r="GD13" s="42">
        <v>33.19</v>
      </c>
      <c r="GE13" s="42">
        <v>32.08</v>
      </c>
      <c r="GF13" s="42">
        <v>31.04</v>
      </c>
      <c r="GG13" s="42">
        <v>30.06</v>
      </c>
      <c r="GH13" s="42">
        <v>29.15</v>
      </c>
      <c r="GI13" s="42">
        <v>28.3</v>
      </c>
      <c r="GJ13" s="42">
        <v>27.5</v>
      </c>
      <c r="GK13" s="42">
        <v>26.74</v>
      </c>
      <c r="GL13" s="42">
        <v>26.04</v>
      </c>
      <c r="GM13" s="42">
        <v>25.38</v>
      </c>
      <c r="GN13" s="42">
        <v>24.76</v>
      </c>
      <c r="GO13" s="42"/>
      <c r="GP13" s="42"/>
      <c r="GQ13" s="42"/>
      <c r="GR13" s="42"/>
      <c r="GS13" s="42"/>
      <c r="GX13" s="34">
        <v>26</v>
      </c>
      <c r="GY13" s="42">
        <v>67.23</v>
      </c>
      <c r="GZ13" s="42">
        <v>61.99</v>
      </c>
      <c r="HA13" s="42">
        <v>57.66</v>
      </c>
      <c r="HB13" s="42">
        <v>53.98</v>
      </c>
      <c r="HC13" s="42">
        <v>50.99</v>
      </c>
      <c r="HD13" s="42">
        <v>48.14</v>
      </c>
      <c r="HE13" s="42">
        <v>45.82</v>
      </c>
      <c r="HF13" s="42">
        <v>43.69</v>
      </c>
      <c r="HG13" s="42">
        <v>41.97</v>
      </c>
      <c r="HH13" s="42">
        <v>40.32</v>
      </c>
      <c r="HI13" s="42">
        <v>38.85</v>
      </c>
      <c r="HJ13" s="42">
        <v>37.53</v>
      </c>
      <c r="HK13" s="42">
        <v>36.35</v>
      </c>
      <c r="HL13" s="42">
        <v>35.29</v>
      </c>
      <c r="HM13" s="42">
        <v>34.299999999999997</v>
      </c>
      <c r="HN13" s="42">
        <v>33.44</v>
      </c>
      <c r="HO13" s="42">
        <v>32.64</v>
      </c>
      <c r="HP13" s="42">
        <v>31.93</v>
      </c>
      <c r="HQ13" s="42">
        <v>31.27</v>
      </c>
      <c r="HR13" s="42">
        <v>30.6</v>
      </c>
      <c r="HS13" s="42">
        <v>30.02</v>
      </c>
      <c r="HT13" s="42">
        <v>29.49</v>
      </c>
      <c r="HU13" s="42">
        <v>29.03</v>
      </c>
      <c r="HV13" s="42">
        <v>28.58</v>
      </c>
      <c r="HW13" s="42">
        <v>28.19</v>
      </c>
      <c r="HX13" s="42">
        <v>27.86</v>
      </c>
      <c r="HY13" s="42">
        <v>27.53</v>
      </c>
      <c r="HZ13" s="42">
        <v>27.23</v>
      </c>
      <c r="IA13" s="42">
        <v>26.95</v>
      </c>
      <c r="IB13" s="42">
        <v>26.68</v>
      </c>
      <c r="IC13" s="42">
        <v>26.42</v>
      </c>
      <c r="IE13" s="34">
        <v>26</v>
      </c>
      <c r="IF13" s="34">
        <v>578</v>
      </c>
      <c r="IH13" s="30">
        <v>26</v>
      </c>
      <c r="II13" s="43">
        <v>979.8</v>
      </c>
      <c r="IJ13" s="43">
        <v>228.63</v>
      </c>
      <c r="IL13" s="30">
        <v>26</v>
      </c>
      <c r="IM13" s="43">
        <v>835.64</v>
      </c>
      <c r="IN13" s="43">
        <v>195.97</v>
      </c>
      <c r="IO13" s="43">
        <v>115.75</v>
      </c>
      <c r="IQ13" s="23">
        <v>28</v>
      </c>
      <c r="IR13" s="44">
        <v>79.38</v>
      </c>
      <c r="IS13" s="44">
        <v>74.5</v>
      </c>
      <c r="IT13" s="44">
        <v>70.19</v>
      </c>
      <c r="IU13" s="44">
        <v>66.41</v>
      </c>
      <c r="IV13" s="44">
        <v>63.05</v>
      </c>
      <c r="IW13" s="44">
        <v>60.11</v>
      </c>
      <c r="IX13" s="44">
        <v>57.65</v>
      </c>
      <c r="IY13" s="44">
        <v>55.49</v>
      </c>
      <c r="IZ13" s="44">
        <v>53.5</v>
      </c>
      <c r="JA13" s="44">
        <v>51.71</v>
      </c>
      <c r="JB13" s="44">
        <v>50.14</v>
      </c>
      <c r="JC13" s="44">
        <v>48.67</v>
      </c>
      <c r="JD13" s="44">
        <v>47.36</v>
      </c>
      <c r="JE13" s="44">
        <v>46.2</v>
      </c>
      <c r="JF13" s="44">
        <v>45.15</v>
      </c>
      <c r="JG13" s="44">
        <v>44.15</v>
      </c>
      <c r="JI13" s="34">
        <v>8</v>
      </c>
      <c r="JJ13" s="34">
        <v>5</v>
      </c>
      <c r="JL13" s="45">
        <v>26</v>
      </c>
      <c r="JM13" s="46">
        <v>8.83</v>
      </c>
      <c r="JN13" s="46">
        <v>10.74</v>
      </c>
      <c r="JO13" s="46">
        <v>14.15</v>
      </c>
      <c r="JR13" s="34">
        <v>26</v>
      </c>
      <c r="JS13" s="42">
        <v>7.06</v>
      </c>
      <c r="JT13" s="42">
        <v>6.05</v>
      </c>
      <c r="JU13" s="42">
        <v>5.33</v>
      </c>
      <c r="JV13" s="42">
        <v>4.8</v>
      </c>
      <c r="JW13" s="42">
        <v>4.38</v>
      </c>
      <c r="JX13" s="42">
        <v>4.05</v>
      </c>
      <c r="JY13" s="42">
        <v>3.78</v>
      </c>
      <c r="JZ13" s="42">
        <v>3.56</v>
      </c>
      <c r="KA13" s="42">
        <v>3.37</v>
      </c>
      <c r="KB13" s="42">
        <v>3.21</v>
      </c>
      <c r="KC13" s="42">
        <v>3.08</v>
      </c>
      <c r="KD13" s="42">
        <v>2.96</v>
      </c>
      <c r="KE13" s="42">
        <v>2.86</v>
      </c>
      <c r="KF13" s="42">
        <v>2.77</v>
      </c>
      <c r="KG13" s="42">
        <v>2.69</v>
      </c>
      <c r="KH13" s="42">
        <v>2.61</v>
      </c>
      <c r="KI13" s="42">
        <v>2.5499999999999998</v>
      </c>
      <c r="KJ13" s="42">
        <v>2.4900000000000002</v>
      </c>
      <c r="KK13" s="42">
        <v>2.44</v>
      </c>
      <c r="KL13" s="42">
        <v>2.4</v>
      </c>
      <c r="KM13" s="42">
        <v>2.35</v>
      </c>
      <c r="KN13" s="42">
        <v>2.3199999999999998</v>
      </c>
      <c r="KO13" s="42">
        <v>2.2799999999999998</v>
      </c>
      <c r="KP13" s="42">
        <v>2.25</v>
      </c>
      <c r="KQ13" s="42">
        <v>2.2200000000000002</v>
      </c>
      <c r="KR13" s="42">
        <v>2.2000000000000002</v>
      </c>
      <c r="KS13" s="42">
        <v>2.17</v>
      </c>
      <c r="KT13" s="42">
        <v>2.15</v>
      </c>
      <c r="KU13" s="42">
        <v>2.13</v>
      </c>
      <c r="KV13" s="42">
        <v>2.11</v>
      </c>
      <c r="KW13" s="42">
        <v>2.1</v>
      </c>
      <c r="KX13" s="42">
        <v>2.08</v>
      </c>
      <c r="KY13" s="42">
        <v>2.0699999999999998</v>
      </c>
      <c r="KZ13" s="42">
        <v>2.06</v>
      </c>
      <c r="LA13" s="42">
        <v>2.04</v>
      </c>
      <c r="LB13" s="42">
        <v>2.0299999999999998</v>
      </c>
      <c r="LC13" s="42">
        <v>2.02</v>
      </c>
      <c r="LD13" s="42">
        <v>2.0099999999999998</v>
      </c>
      <c r="LE13" s="42">
        <v>2.0099999999999998</v>
      </c>
      <c r="LF13" s="42">
        <v>2</v>
      </c>
      <c r="LG13" s="42"/>
      <c r="LH13" s="42"/>
      <c r="LI13" s="42"/>
      <c r="LJ13" s="42"/>
      <c r="LK13" s="42"/>
      <c r="LQ13" s="34">
        <v>16</v>
      </c>
      <c r="LR13" s="42">
        <v>3.2</v>
      </c>
      <c r="LS13" s="42">
        <v>3.2</v>
      </c>
      <c r="LT13" s="42">
        <v>3.2</v>
      </c>
      <c r="LU13" s="42">
        <v>3.2</v>
      </c>
      <c r="LV13" s="42">
        <v>3.2</v>
      </c>
      <c r="LW13" s="42">
        <v>3.2</v>
      </c>
      <c r="LX13" s="42">
        <v>3.2</v>
      </c>
      <c r="LY13" s="42">
        <v>3.2</v>
      </c>
      <c r="LZ13" s="42">
        <v>3.2</v>
      </c>
      <c r="MA13" s="42">
        <v>3.2</v>
      </c>
      <c r="MB13" s="42">
        <v>3.2</v>
      </c>
      <c r="MC13" s="42">
        <v>3.85</v>
      </c>
      <c r="MD13" s="42">
        <v>3.85</v>
      </c>
      <c r="ME13" s="42">
        <v>3.85</v>
      </c>
      <c r="MF13" s="42">
        <v>3.85</v>
      </c>
      <c r="MG13" s="42">
        <v>3.85</v>
      </c>
      <c r="MH13" s="42">
        <v>6</v>
      </c>
      <c r="MI13" s="42">
        <v>6</v>
      </c>
      <c r="MJ13" s="42">
        <v>6</v>
      </c>
      <c r="MK13" s="42">
        <v>6</v>
      </c>
      <c r="ML13" s="42">
        <v>6</v>
      </c>
      <c r="MM13" s="42">
        <v>8.4</v>
      </c>
      <c r="MN13" s="42">
        <v>8.4</v>
      </c>
      <c r="MO13" s="42">
        <v>8.4</v>
      </c>
      <c r="MP13" s="42">
        <v>8.4</v>
      </c>
      <c r="MQ13" s="42">
        <v>8.4</v>
      </c>
      <c r="MR13" s="42">
        <v>12.35</v>
      </c>
      <c r="MS13" s="42">
        <v>12.35</v>
      </c>
      <c r="MT13" s="42">
        <v>12.35</v>
      </c>
      <c r="MU13" s="42">
        <v>12.35</v>
      </c>
      <c r="MV13" s="42">
        <v>12.35</v>
      </c>
    </row>
    <row r="14" spans="1:360" ht="19.8" customHeight="1" x14ac:dyDescent="0.4">
      <c r="A14" s="54"/>
      <c r="B14" s="13" t="s">
        <v>7</v>
      </c>
      <c r="C14" s="75"/>
      <c r="D14" s="19">
        <f>IF(AND(OR(D4="TMN-5",D4="TMN-10"),D10="L/S",ISNUMBER(D6),D6&gt;500000),-0.25%*D11,
IF(AND(OR(D4="TMN-5",D4="TMN-10"),D10&lt;&gt;"L/S",ISNUMBER(D6),D6&gt;500000),-1%*D11,
IF(AND(D4="GPLP",ISNUMBER(D6),D6&lt;99999),0,IF(AND(D4="GPLP",D6&gt;99999,D6&lt;=199999),-1,
IF(AND(D4="GPLP",ISNUMBER(D6),D6&gt;199999,D6&lt;=299999),-1.5,
IF(AND(D4="GPLP",ISNUMBER(D6),D6&gt;299999),-2,
IF(AND(D4&lt;&gt;"GPLP",ISNUMBER(D6),D4&lt;&gt;"TMN-5",D4&lt;&gt;"TMN-10",D4&lt;&gt;"SJT",D4&lt;&gt;"CMBP-12",D4&lt;&gt;"CMBP-15",D4&lt;&gt;"CMBP-20",D4&lt;&gt;"EAPP-SC-GA",D4&lt;&gt;"DEPP-WP",D6&gt;=25000,D6&lt;=49999),-1,
IF(AND(D4&lt;&gt;"GPLP",ISNUMBER(D6),D4&lt;&gt;"TMN-5",D4&lt;&gt;"TMN-10",D4&lt;&gt;"SJT",D4&lt;&gt;"CMBP-12",D4&lt;&gt;"CMBP-15",D4&lt;&gt;"CMBP-20",D4&lt;&gt;"EAPP-SC-GA",D4&lt;&gt;"DEPP-WP",D6&gt;=50000,D6&lt;=99999),-1.5,
IF(AND(D4&lt;&gt;"GPLP",ISNUMBER(D6),D4&lt;&gt;"TMN-5",D4&lt;&gt;"TMN-10",D4&lt;&gt;"SJT",D4&lt;&gt;"CMBP-12",D4&lt;&gt;"CMBP-15",D4&lt;&gt;"CMBP-20",D4&lt;&gt;"EAPP-SC-GA",D4&lt;&gt;"DEPP-WP",D6&gt;=100000),-2,0)))))))))</f>
        <v>-2</v>
      </c>
      <c r="E14" s="1"/>
      <c r="F14" s="48"/>
      <c r="G14" s="48"/>
      <c r="H14" s="48"/>
      <c r="I14" s="48"/>
      <c r="J14" s="48"/>
      <c r="K14" s="48"/>
      <c r="L14" s="48"/>
      <c r="M14" s="48"/>
      <c r="N14" s="48"/>
      <c r="O14" s="48"/>
      <c r="P14" s="48"/>
      <c r="Q14" s="48"/>
      <c r="R14" s="48"/>
      <c r="S14" s="48"/>
      <c r="T14" s="48"/>
      <c r="U14" s="48"/>
      <c r="V14" s="48"/>
      <c r="W14" s="48"/>
      <c r="X14" s="48"/>
      <c r="Y14" s="48"/>
      <c r="Z14" s="48"/>
      <c r="AA14" s="23"/>
      <c r="AB14" s="23"/>
      <c r="AF14" s="22" t="s">
        <v>93</v>
      </c>
      <c r="AG14" s="22" t="s">
        <v>36</v>
      </c>
      <c r="AH14" s="22" t="s">
        <v>52</v>
      </c>
      <c r="AI14" s="23">
        <v>23</v>
      </c>
      <c r="AJ14" s="23">
        <v>23</v>
      </c>
      <c r="AK14" s="27">
        <v>30000</v>
      </c>
      <c r="AL14" s="27">
        <v>1000000</v>
      </c>
      <c r="AM14" s="23">
        <v>20</v>
      </c>
      <c r="AN14" s="23">
        <v>50</v>
      </c>
      <c r="AO14" s="23">
        <v>73</v>
      </c>
      <c r="AQ14" s="34">
        <v>27</v>
      </c>
      <c r="AR14" s="42">
        <v>77.349999999999994</v>
      </c>
      <c r="AT14" s="38">
        <v>27</v>
      </c>
      <c r="AU14" s="43">
        <v>9.14</v>
      </c>
      <c r="AV14" s="43">
        <v>11.2</v>
      </c>
      <c r="AW14" s="43">
        <v>14.97</v>
      </c>
      <c r="AX14" s="43"/>
      <c r="AY14" s="38">
        <v>9</v>
      </c>
      <c r="AZ14" s="43">
        <v>1009.47</v>
      </c>
      <c r="BA14" s="43">
        <v>123.18</v>
      </c>
      <c r="BB14" s="43">
        <v>62.63</v>
      </c>
      <c r="BC14" s="43">
        <v>31.64</v>
      </c>
      <c r="BD14" s="43">
        <v>10.72</v>
      </c>
      <c r="BE14" s="43">
        <v>961.66</v>
      </c>
      <c r="BF14" s="43">
        <v>101.97</v>
      </c>
      <c r="BG14" s="43">
        <v>51.85</v>
      </c>
      <c r="BH14" s="43">
        <v>26.19</v>
      </c>
      <c r="BI14" s="43">
        <v>8.8699999999999992</v>
      </c>
      <c r="BJ14" s="43">
        <v>868.49</v>
      </c>
      <c r="BK14" s="43">
        <v>78.92</v>
      </c>
      <c r="BL14" s="43">
        <v>40.130000000000003</v>
      </c>
      <c r="BM14" s="43">
        <v>20.27</v>
      </c>
      <c r="BN14" s="43">
        <v>6.87</v>
      </c>
      <c r="BP14" s="34">
        <v>14</v>
      </c>
      <c r="BQ14" s="42">
        <v>75.91</v>
      </c>
      <c r="BR14" s="42">
        <v>75.91</v>
      </c>
      <c r="BS14" s="42">
        <v>75.91</v>
      </c>
      <c r="BT14" s="42">
        <v>75.91</v>
      </c>
      <c r="BU14" s="42">
        <v>75.930000000000007</v>
      </c>
      <c r="BV14" s="42">
        <v>75.930000000000007</v>
      </c>
      <c r="BW14" s="42">
        <v>75.930000000000007</v>
      </c>
      <c r="BY14" s="34">
        <v>27</v>
      </c>
      <c r="BZ14" s="42">
        <v>219.56</v>
      </c>
      <c r="CA14" s="42">
        <v>182.43</v>
      </c>
      <c r="CB14" s="42">
        <v>155.88</v>
      </c>
      <c r="CC14" s="42">
        <v>136</v>
      </c>
      <c r="CD14" s="42">
        <v>120.5</v>
      </c>
      <c r="CE14" s="42">
        <v>108.14</v>
      </c>
      <c r="CF14" s="42">
        <v>97.6</v>
      </c>
      <c r="CG14" s="42">
        <v>89.11</v>
      </c>
      <c r="CH14" s="42">
        <v>81.95</v>
      </c>
      <c r="CI14" s="42">
        <v>76.25</v>
      </c>
      <c r="CJ14" s="42">
        <v>71.150000000000006</v>
      </c>
      <c r="CK14" s="42">
        <v>66.63</v>
      </c>
      <c r="CL14" s="42">
        <v>62.57</v>
      </c>
      <c r="CM14" s="42">
        <v>58.95</v>
      </c>
      <c r="CN14" s="42">
        <v>55.65</v>
      </c>
      <c r="CO14" s="42">
        <v>52.81</v>
      </c>
      <c r="CP14" s="42">
        <v>50.2</v>
      </c>
      <c r="CQ14" s="42">
        <v>47.91</v>
      </c>
      <c r="CR14" s="42">
        <v>45.82</v>
      </c>
      <c r="CS14" s="42">
        <v>43.87</v>
      </c>
      <c r="CT14" s="42">
        <v>42.06</v>
      </c>
      <c r="CU14" s="42">
        <v>40.380000000000003</v>
      </c>
      <c r="CV14" s="42">
        <v>38.880000000000003</v>
      </c>
      <c r="CW14" s="42">
        <v>37.49</v>
      </c>
      <c r="CX14" s="42">
        <v>36.270000000000003</v>
      </c>
      <c r="CY14" s="42">
        <v>35.159999999999997</v>
      </c>
      <c r="CZ14" s="42">
        <v>34.119999999999997</v>
      </c>
      <c r="DA14" s="42">
        <v>33.15</v>
      </c>
      <c r="DB14" s="42">
        <v>32.22</v>
      </c>
      <c r="DC14" s="42">
        <v>31.4</v>
      </c>
      <c r="DD14" s="42">
        <v>30.67</v>
      </c>
      <c r="DE14" s="42">
        <v>30.06</v>
      </c>
      <c r="DF14" s="42">
        <v>29.43</v>
      </c>
      <c r="DG14" s="42">
        <v>28.87</v>
      </c>
      <c r="DH14" s="42">
        <v>28.28</v>
      </c>
      <c r="DI14" s="42">
        <v>27.84</v>
      </c>
      <c r="DK14" s="34">
        <v>27</v>
      </c>
      <c r="DL14" s="42">
        <v>76.599999999999994</v>
      </c>
      <c r="DM14" s="42">
        <v>71.349999999999994</v>
      </c>
      <c r="DN14" s="42">
        <v>66.75</v>
      </c>
      <c r="DO14" s="42">
        <v>62.65</v>
      </c>
      <c r="DP14" s="42">
        <v>59</v>
      </c>
      <c r="DQ14" s="42">
        <v>55.75</v>
      </c>
      <c r="DR14" s="42">
        <v>52.8</v>
      </c>
      <c r="DS14" s="42">
        <v>50.15</v>
      </c>
      <c r="DT14" s="42">
        <v>47.75</v>
      </c>
      <c r="DU14" s="42">
        <v>45.6</v>
      </c>
      <c r="DV14" s="42">
        <v>43.65</v>
      </c>
      <c r="DW14" s="42">
        <v>41.85</v>
      </c>
      <c r="DX14" s="42">
        <v>40.25</v>
      </c>
      <c r="DY14" s="42">
        <v>38.75</v>
      </c>
      <c r="DZ14" s="42">
        <v>37.450000000000003</v>
      </c>
      <c r="EA14" s="42">
        <v>36.200000000000003</v>
      </c>
      <c r="EC14" s="34">
        <v>27</v>
      </c>
      <c r="ED14" s="42">
        <v>32.85</v>
      </c>
      <c r="EE14" s="42">
        <v>26.55</v>
      </c>
      <c r="EF14" s="42">
        <v>22.5</v>
      </c>
      <c r="EG14" s="42">
        <v>19.649999999999999</v>
      </c>
      <c r="EH14" s="42">
        <v>17.600000000000001</v>
      </c>
      <c r="EI14" s="42">
        <v>16</v>
      </c>
      <c r="EJ14" s="42">
        <v>14.8</v>
      </c>
      <c r="EK14" s="42">
        <v>13.8</v>
      </c>
      <c r="EL14" s="42">
        <v>13</v>
      </c>
      <c r="EM14" s="42">
        <v>12.35</v>
      </c>
      <c r="EN14" s="42">
        <v>11.8</v>
      </c>
      <c r="EO14" s="42">
        <v>11.4</v>
      </c>
      <c r="EP14" s="42">
        <v>11</v>
      </c>
      <c r="EQ14" s="42">
        <v>10.7</v>
      </c>
      <c r="ER14" s="42">
        <v>10.45</v>
      </c>
      <c r="ES14" s="42">
        <v>10.199999999999999</v>
      </c>
      <c r="ET14" s="42">
        <v>10</v>
      </c>
      <c r="EU14" s="42">
        <v>9.85</v>
      </c>
      <c r="EV14" s="42">
        <v>9.75</v>
      </c>
      <c r="EW14" s="42">
        <v>9.65</v>
      </c>
      <c r="EX14" s="42">
        <v>9.5500000000000007</v>
      </c>
      <c r="EZ14" s="34">
        <v>27</v>
      </c>
      <c r="FA14" s="42">
        <v>250.94</v>
      </c>
      <c r="FB14" s="42">
        <v>209.1</v>
      </c>
      <c r="FC14" s="42">
        <v>179.17</v>
      </c>
      <c r="FD14" s="42">
        <v>156.68</v>
      </c>
      <c r="FE14" s="42">
        <v>139.13999999999999</v>
      </c>
      <c r="FF14" s="42">
        <v>125.9</v>
      </c>
      <c r="FG14" s="42">
        <v>114.19</v>
      </c>
      <c r="FH14" s="42">
        <v>104.4</v>
      </c>
      <c r="FI14" s="42">
        <v>96.09</v>
      </c>
      <c r="FJ14" s="42">
        <v>88.93</v>
      </c>
      <c r="FK14" s="42">
        <v>83.9</v>
      </c>
      <c r="FL14" s="42">
        <v>78.31</v>
      </c>
      <c r="FM14" s="42">
        <v>73.36</v>
      </c>
      <c r="FN14" s="42">
        <v>68.95</v>
      </c>
      <c r="FO14" s="42">
        <v>64.989999999999995</v>
      </c>
      <c r="FP14" s="42">
        <v>61.42</v>
      </c>
      <c r="FQ14" s="42">
        <v>58.18</v>
      </c>
      <c r="FR14" s="42">
        <v>55.22</v>
      </c>
      <c r="FS14" s="42">
        <v>52.52</v>
      </c>
      <c r="FT14" s="42">
        <v>50.04</v>
      </c>
      <c r="FU14" s="42">
        <v>47.76</v>
      </c>
      <c r="FV14" s="42">
        <v>45.65</v>
      </c>
      <c r="FW14" s="42">
        <v>43.7</v>
      </c>
      <c r="FX14" s="42">
        <v>41.89</v>
      </c>
      <c r="FY14" s="42">
        <v>40.21</v>
      </c>
      <c r="FZ14" s="42">
        <v>38.65</v>
      </c>
      <c r="GA14" s="42">
        <v>37.200000000000003</v>
      </c>
      <c r="GB14" s="42">
        <v>35.85</v>
      </c>
      <c r="GC14" s="42">
        <v>34.58</v>
      </c>
      <c r="GD14" s="42">
        <v>33.39</v>
      </c>
      <c r="GE14" s="42">
        <v>32.28</v>
      </c>
      <c r="GF14" s="42">
        <v>31.24</v>
      </c>
      <c r="GG14" s="42">
        <v>30.27</v>
      </c>
      <c r="GH14" s="42">
        <v>29.36</v>
      </c>
      <c r="GI14" s="42">
        <v>28.51</v>
      </c>
      <c r="GJ14" s="42">
        <v>27.71</v>
      </c>
      <c r="GK14" s="42">
        <v>26.96</v>
      </c>
      <c r="GL14" s="42">
        <v>26.26</v>
      </c>
      <c r="GM14" s="42">
        <v>25.6</v>
      </c>
      <c r="GN14" s="42"/>
      <c r="GO14" s="42"/>
      <c r="GP14" s="42"/>
      <c r="GQ14" s="42"/>
      <c r="GR14" s="42"/>
      <c r="GS14" s="42"/>
      <c r="GX14" s="34">
        <v>27</v>
      </c>
      <c r="GY14" s="42">
        <v>68.25</v>
      </c>
      <c r="GZ14" s="42">
        <v>62.95</v>
      </c>
      <c r="HA14" s="42">
        <v>58.55</v>
      </c>
      <c r="HB14" s="42">
        <v>54.81</v>
      </c>
      <c r="HC14" s="42">
        <v>51.66</v>
      </c>
      <c r="HD14" s="42">
        <v>48.91</v>
      </c>
      <c r="HE14" s="42">
        <v>46.54</v>
      </c>
      <c r="HF14" s="42">
        <v>44.38</v>
      </c>
      <c r="HG14" s="42">
        <v>42.63</v>
      </c>
      <c r="HH14" s="42">
        <v>40.97</v>
      </c>
      <c r="HI14" s="42">
        <v>39.479999999999997</v>
      </c>
      <c r="HJ14" s="42">
        <v>38.159999999999997</v>
      </c>
      <c r="HK14" s="42">
        <v>36.96</v>
      </c>
      <c r="HL14" s="42">
        <v>35.89</v>
      </c>
      <c r="HM14" s="42">
        <v>34.9</v>
      </c>
      <c r="HN14" s="42">
        <v>34.03</v>
      </c>
      <c r="HO14" s="42">
        <v>33.229999999999997</v>
      </c>
      <c r="HP14" s="42">
        <v>32.5</v>
      </c>
      <c r="HQ14" s="42">
        <v>31.84</v>
      </c>
      <c r="HR14" s="42">
        <v>31.15</v>
      </c>
      <c r="HS14" s="42">
        <v>30.6</v>
      </c>
      <c r="HT14" s="42">
        <v>30.07</v>
      </c>
      <c r="HU14" s="42">
        <v>29.61</v>
      </c>
      <c r="HV14" s="42">
        <v>29.16</v>
      </c>
      <c r="HW14" s="42">
        <v>28.77</v>
      </c>
      <c r="HX14" s="42">
        <v>28.43</v>
      </c>
      <c r="HY14" s="42">
        <v>28.11</v>
      </c>
      <c r="HZ14" s="42">
        <v>27.81</v>
      </c>
      <c r="IA14" s="42">
        <v>27.54</v>
      </c>
      <c r="IB14" s="42">
        <v>27.27</v>
      </c>
      <c r="IC14" s="42">
        <v>27.01</v>
      </c>
      <c r="IE14" s="34">
        <v>27</v>
      </c>
      <c r="IF14" s="34">
        <v>586</v>
      </c>
      <c r="IH14" s="30">
        <v>27</v>
      </c>
      <c r="II14" s="43">
        <v>979.81</v>
      </c>
      <c r="IJ14" s="43">
        <v>228.63</v>
      </c>
      <c r="IL14" s="30">
        <v>27</v>
      </c>
      <c r="IM14" s="43">
        <v>835.69</v>
      </c>
      <c r="IN14" s="43">
        <v>196.01</v>
      </c>
      <c r="IO14" s="43">
        <v>115.75</v>
      </c>
      <c r="IQ14" s="23">
        <v>29</v>
      </c>
      <c r="IR14" s="44">
        <v>80.010000000000005</v>
      </c>
      <c r="IS14" s="44">
        <v>75.13</v>
      </c>
      <c r="IT14" s="44">
        <v>70.88</v>
      </c>
      <c r="IU14" s="44">
        <v>67.099999999999994</v>
      </c>
      <c r="IV14" s="44">
        <v>63.79</v>
      </c>
      <c r="IW14" s="44">
        <v>60.9</v>
      </c>
      <c r="IX14" s="44">
        <v>58.49</v>
      </c>
      <c r="IY14" s="44">
        <v>56.33</v>
      </c>
      <c r="IZ14" s="44">
        <v>54.39</v>
      </c>
      <c r="JA14" s="44">
        <v>52.66</v>
      </c>
      <c r="JB14" s="44">
        <v>51.08</v>
      </c>
      <c r="JC14" s="44">
        <v>49.67</v>
      </c>
      <c r="JD14" s="44">
        <v>48.35</v>
      </c>
      <c r="JE14" s="44">
        <v>47.25</v>
      </c>
      <c r="JF14" s="44">
        <v>46.2</v>
      </c>
      <c r="JG14" s="44">
        <v>45.26</v>
      </c>
      <c r="JI14" s="34">
        <v>9</v>
      </c>
      <c r="JJ14" s="34">
        <v>5</v>
      </c>
      <c r="JL14" s="45">
        <v>27</v>
      </c>
      <c r="JM14" s="46">
        <v>9.14</v>
      </c>
      <c r="JN14" s="46">
        <v>11.2</v>
      </c>
      <c r="JO14" s="46">
        <v>14.97</v>
      </c>
      <c r="JR14" s="34">
        <v>27</v>
      </c>
      <c r="JS14" s="42">
        <v>7.01</v>
      </c>
      <c r="JT14" s="42">
        <v>6.01</v>
      </c>
      <c r="JU14" s="42">
        <v>5.3</v>
      </c>
      <c r="JV14" s="42">
        <v>4.7699999999999996</v>
      </c>
      <c r="JW14" s="42">
        <v>4.3499999999999996</v>
      </c>
      <c r="JX14" s="42">
        <v>4.03</v>
      </c>
      <c r="JY14" s="42">
        <v>3.76</v>
      </c>
      <c r="JZ14" s="42">
        <v>3.54</v>
      </c>
      <c r="KA14" s="42">
        <v>3.35</v>
      </c>
      <c r="KB14" s="42">
        <v>3.19</v>
      </c>
      <c r="KC14" s="42">
        <v>3.06</v>
      </c>
      <c r="KD14" s="42">
        <v>2.94</v>
      </c>
      <c r="KE14" s="42">
        <v>2.84</v>
      </c>
      <c r="KF14" s="42">
        <v>2.75</v>
      </c>
      <c r="KG14" s="42">
        <v>2.67</v>
      </c>
      <c r="KH14" s="42">
        <v>2.6</v>
      </c>
      <c r="KI14" s="42">
        <v>2.54</v>
      </c>
      <c r="KJ14" s="42">
        <v>2.48</v>
      </c>
      <c r="KK14" s="42">
        <v>2.4300000000000002</v>
      </c>
      <c r="KL14" s="42">
        <v>2.38</v>
      </c>
      <c r="KM14" s="42">
        <v>2.34</v>
      </c>
      <c r="KN14" s="42">
        <v>2.2999999999999998</v>
      </c>
      <c r="KO14" s="42">
        <v>2.27</v>
      </c>
      <c r="KP14" s="42">
        <v>2.2400000000000002</v>
      </c>
      <c r="KQ14" s="42">
        <v>2.21</v>
      </c>
      <c r="KR14" s="42">
        <v>2.19</v>
      </c>
      <c r="KS14" s="42">
        <v>2.16</v>
      </c>
      <c r="KT14" s="42">
        <v>2.14</v>
      </c>
      <c r="KU14" s="42">
        <v>2.12</v>
      </c>
      <c r="KV14" s="42">
        <v>2.1</v>
      </c>
      <c r="KW14" s="42">
        <v>2.09</v>
      </c>
      <c r="KX14" s="42">
        <v>2.0699999999999998</v>
      </c>
      <c r="KY14" s="42">
        <v>2.06</v>
      </c>
      <c r="KZ14" s="42">
        <v>2.0499999999999998</v>
      </c>
      <c r="LA14" s="42">
        <v>2.04</v>
      </c>
      <c r="LB14" s="42">
        <v>2.0299999999999998</v>
      </c>
      <c r="LC14" s="42">
        <v>2.02</v>
      </c>
      <c r="LD14" s="42">
        <v>2.0099999999999998</v>
      </c>
      <c r="LE14" s="42">
        <v>2</v>
      </c>
      <c r="LF14" s="42"/>
      <c r="LG14" s="42"/>
      <c r="LH14" s="42"/>
      <c r="LI14" s="42"/>
      <c r="LJ14" s="42"/>
      <c r="LK14" s="42"/>
      <c r="LQ14" s="34">
        <v>17</v>
      </c>
      <c r="LR14" s="42">
        <v>3.3</v>
      </c>
      <c r="LS14" s="42">
        <v>3.3</v>
      </c>
      <c r="LT14" s="42">
        <v>3.3</v>
      </c>
      <c r="LU14" s="42">
        <v>3.3</v>
      </c>
      <c r="LV14" s="42">
        <v>3.3</v>
      </c>
      <c r="LW14" s="42">
        <v>3.3</v>
      </c>
      <c r="LX14" s="42">
        <v>3.3</v>
      </c>
      <c r="LY14" s="42">
        <v>3.3</v>
      </c>
      <c r="LZ14" s="42">
        <v>3.3</v>
      </c>
      <c r="MA14" s="42">
        <v>3.3</v>
      </c>
      <c r="MB14" s="42">
        <v>3.3</v>
      </c>
      <c r="MC14" s="42">
        <v>4.05</v>
      </c>
      <c r="MD14" s="42">
        <v>4.05</v>
      </c>
      <c r="ME14" s="42">
        <v>4.05</v>
      </c>
      <c r="MF14" s="42">
        <v>4.05</v>
      </c>
      <c r="MG14" s="42">
        <v>4.05</v>
      </c>
      <c r="MH14" s="42">
        <v>6.5</v>
      </c>
      <c r="MI14" s="42">
        <v>6.5</v>
      </c>
      <c r="MJ14" s="42">
        <v>6.5</v>
      </c>
      <c r="MK14" s="42">
        <v>6.5</v>
      </c>
      <c r="ML14" s="42">
        <v>6.5</v>
      </c>
      <c r="MM14" s="42">
        <v>9</v>
      </c>
      <c r="MN14" s="42">
        <v>9</v>
      </c>
      <c r="MO14" s="42">
        <v>9</v>
      </c>
      <c r="MP14" s="42">
        <v>9</v>
      </c>
      <c r="MQ14" s="42">
        <v>9</v>
      </c>
      <c r="MR14" s="42">
        <v>13.4</v>
      </c>
      <c r="MS14" s="42">
        <v>13.4</v>
      </c>
      <c r="MT14" s="42">
        <v>13.4</v>
      </c>
      <c r="MU14" s="42">
        <v>13.4</v>
      </c>
      <c r="MV14" s="42">
        <v>13.4</v>
      </c>
    </row>
    <row r="15" spans="1:360" ht="19.8" customHeight="1" x14ac:dyDescent="0.4">
      <c r="A15" s="54"/>
      <c r="B15" s="21" t="s">
        <v>110</v>
      </c>
      <c r="C15" s="75"/>
      <c r="D15" s="19">
        <f ca="1">D11+D12+D13+D14</f>
        <v>54.6</v>
      </c>
      <c r="E15" s="1"/>
      <c r="F15" s="48"/>
      <c r="G15" s="48"/>
      <c r="H15" s="48"/>
      <c r="I15" s="48"/>
      <c r="J15" s="48"/>
      <c r="K15" s="48"/>
      <c r="L15" s="48"/>
      <c r="M15" s="48"/>
      <c r="N15" s="48"/>
      <c r="O15" s="48"/>
      <c r="P15" s="48"/>
      <c r="Q15" s="48"/>
      <c r="R15" s="48"/>
      <c r="S15" s="48"/>
      <c r="T15" s="48"/>
      <c r="U15" s="48"/>
      <c r="V15" s="48"/>
      <c r="W15" s="48"/>
      <c r="X15" s="48"/>
      <c r="Y15" s="48"/>
      <c r="Z15" s="48"/>
      <c r="AA15" s="23"/>
      <c r="AB15" s="23"/>
      <c r="AF15" s="22" t="s">
        <v>94</v>
      </c>
      <c r="AG15" s="22" t="s">
        <v>33</v>
      </c>
      <c r="AH15" s="22" t="s">
        <v>50</v>
      </c>
      <c r="AI15" s="23">
        <v>15</v>
      </c>
      <c r="AJ15" s="23">
        <v>15</v>
      </c>
      <c r="AK15" s="27">
        <v>30000</v>
      </c>
      <c r="AL15" s="27">
        <v>1000000</v>
      </c>
      <c r="AM15" s="23">
        <v>18</v>
      </c>
      <c r="AN15" s="23">
        <v>55</v>
      </c>
      <c r="AO15" s="23">
        <v>70</v>
      </c>
      <c r="AQ15" s="34">
        <v>28</v>
      </c>
      <c r="AR15" s="42">
        <v>77.45</v>
      </c>
      <c r="AT15" s="38">
        <v>28</v>
      </c>
      <c r="AU15" s="43">
        <v>9.51</v>
      </c>
      <c r="AV15" s="43">
        <v>11.76</v>
      </c>
      <c r="AW15" s="43">
        <v>15.92</v>
      </c>
      <c r="AX15" s="43"/>
      <c r="AY15" s="38">
        <v>10</v>
      </c>
      <c r="AZ15" s="43">
        <v>1009.49</v>
      </c>
      <c r="BA15" s="43">
        <v>123.2</v>
      </c>
      <c r="BB15" s="43">
        <v>62.64</v>
      </c>
      <c r="BC15" s="43">
        <v>31.64</v>
      </c>
      <c r="BD15" s="43">
        <v>10.72</v>
      </c>
      <c r="BE15" s="43">
        <v>961.76</v>
      </c>
      <c r="BF15" s="43">
        <v>101.99</v>
      </c>
      <c r="BG15" s="43">
        <v>51.86</v>
      </c>
      <c r="BH15" s="43">
        <v>26.19</v>
      </c>
      <c r="BI15" s="43">
        <v>8.8800000000000008</v>
      </c>
      <c r="BJ15" s="43">
        <v>868.72</v>
      </c>
      <c r="BK15" s="43">
        <v>78.94</v>
      </c>
      <c r="BL15" s="43">
        <v>40.14</v>
      </c>
      <c r="BM15" s="43">
        <v>20.27</v>
      </c>
      <c r="BN15" s="43">
        <v>6.87</v>
      </c>
      <c r="BP15" s="34">
        <v>15</v>
      </c>
      <c r="BQ15" s="42">
        <v>70.760000000000005</v>
      </c>
      <c r="BR15" s="42">
        <v>70.760000000000005</v>
      </c>
      <c r="BS15" s="42">
        <v>70.760000000000005</v>
      </c>
      <c r="BT15" s="42">
        <v>70.760000000000005</v>
      </c>
      <c r="BU15" s="42">
        <v>70.790000000000006</v>
      </c>
      <c r="BV15" s="42">
        <v>70.790000000000006</v>
      </c>
      <c r="BW15" s="42">
        <v>70.790000000000006</v>
      </c>
      <c r="BY15" s="34">
        <v>28</v>
      </c>
      <c r="BZ15" s="42">
        <v>219.59</v>
      </c>
      <c r="CA15" s="42">
        <v>182.46</v>
      </c>
      <c r="CB15" s="42">
        <v>155.91999999999999</v>
      </c>
      <c r="CC15" s="42">
        <v>136.04</v>
      </c>
      <c r="CD15" s="42">
        <v>120.54</v>
      </c>
      <c r="CE15" s="42">
        <v>108.2</v>
      </c>
      <c r="CF15" s="42">
        <v>97.66</v>
      </c>
      <c r="CG15" s="42">
        <v>89.19</v>
      </c>
      <c r="CH15" s="42">
        <v>82.01</v>
      </c>
      <c r="CI15" s="42">
        <v>76.319999999999993</v>
      </c>
      <c r="CJ15" s="42">
        <v>71.22</v>
      </c>
      <c r="CK15" s="42">
        <v>66.7</v>
      </c>
      <c r="CL15" s="42">
        <v>62.63</v>
      </c>
      <c r="CM15" s="42">
        <v>59.02</v>
      </c>
      <c r="CN15" s="42">
        <v>55.74</v>
      </c>
      <c r="CO15" s="42">
        <v>52.93</v>
      </c>
      <c r="CP15" s="42">
        <v>50.36</v>
      </c>
      <c r="CQ15" s="42">
        <v>48.09</v>
      </c>
      <c r="CR15" s="42">
        <v>46</v>
      </c>
      <c r="CS15" s="42">
        <v>44.03</v>
      </c>
      <c r="CT15" s="42">
        <v>42.22</v>
      </c>
      <c r="CU15" s="42">
        <v>40.57</v>
      </c>
      <c r="CV15" s="42">
        <v>39.1</v>
      </c>
      <c r="CW15" s="42">
        <v>37.71</v>
      </c>
      <c r="CX15" s="42">
        <v>36.51</v>
      </c>
      <c r="CY15" s="42">
        <v>35.39</v>
      </c>
      <c r="CZ15" s="42">
        <v>34.369999999999997</v>
      </c>
      <c r="DA15" s="42">
        <v>33.42</v>
      </c>
      <c r="DB15" s="42">
        <v>32.5</v>
      </c>
      <c r="DC15" s="42">
        <v>31.71</v>
      </c>
      <c r="DD15" s="42">
        <v>30.99</v>
      </c>
      <c r="DE15" s="42">
        <v>30.4</v>
      </c>
      <c r="DF15" s="42">
        <v>29.77</v>
      </c>
      <c r="DG15" s="42">
        <v>29.24</v>
      </c>
      <c r="DH15" s="42">
        <v>28.7</v>
      </c>
      <c r="DI15" s="42">
        <v>28.27</v>
      </c>
      <c r="DK15" s="34">
        <v>28</v>
      </c>
      <c r="DL15" s="42">
        <v>76.849999999999994</v>
      </c>
      <c r="DM15" s="42">
        <v>71.599999999999994</v>
      </c>
      <c r="DN15" s="42">
        <v>67</v>
      </c>
      <c r="DO15" s="42">
        <v>62.95</v>
      </c>
      <c r="DP15" s="42">
        <v>59.3</v>
      </c>
      <c r="DQ15" s="42">
        <v>56.05</v>
      </c>
      <c r="DR15" s="42">
        <v>53.15</v>
      </c>
      <c r="DS15" s="42">
        <v>50.5</v>
      </c>
      <c r="DT15" s="42">
        <v>48.15</v>
      </c>
      <c r="DU15" s="42">
        <v>46</v>
      </c>
      <c r="DV15" s="42">
        <v>44.05</v>
      </c>
      <c r="DW15" s="42">
        <v>42.3</v>
      </c>
      <c r="DX15" s="42">
        <v>40.700000000000003</v>
      </c>
      <c r="DY15" s="42">
        <v>39.25</v>
      </c>
      <c r="DZ15" s="42">
        <v>37.9</v>
      </c>
      <c r="EA15" s="42">
        <v>36.700000000000003</v>
      </c>
      <c r="EC15" s="34">
        <v>28</v>
      </c>
      <c r="ED15" s="42">
        <v>33.4</v>
      </c>
      <c r="EE15" s="42">
        <v>27.05</v>
      </c>
      <c r="EF15" s="42">
        <v>22.95</v>
      </c>
      <c r="EG15" s="42">
        <v>20.05</v>
      </c>
      <c r="EH15" s="42">
        <v>17.95</v>
      </c>
      <c r="EI15" s="42">
        <v>16.399999999999999</v>
      </c>
      <c r="EJ15" s="42">
        <v>15.15</v>
      </c>
      <c r="EK15" s="42">
        <v>14.15</v>
      </c>
      <c r="EL15" s="42">
        <v>13.4</v>
      </c>
      <c r="EM15" s="42">
        <v>12.75</v>
      </c>
      <c r="EN15" s="42">
        <v>12.2</v>
      </c>
      <c r="EO15" s="42">
        <v>11.75</v>
      </c>
      <c r="EP15" s="42">
        <v>11.4</v>
      </c>
      <c r="EQ15" s="42">
        <v>11.1</v>
      </c>
      <c r="ER15" s="42">
        <v>11</v>
      </c>
      <c r="ES15" s="42">
        <v>10.6</v>
      </c>
      <c r="ET15" s="42">
        <v>10.4</v>
      </c>
      <c r="EU15" s="42">
        <v>10.25</v>
      </c>
      <c r="EV15" s="42">
        <v>10.15</v>
      </c>
      <c r="EW15" s="42">
        <v>10.050000000000001</v>
      </c>
      <c r="EX15" s="42">
        <v>9.9499999999999993</v>
      </c>
      <c r="EZ15" s="34">
        <v>28</v>
      </c>
      <c r="FA15" s="42">
        <v>251.83</v>
      </c>
      <c r="FB15" s="42">
        <v>209.85</v>
      </c>
      <c r="FC15" s="42">
        <v>179.83</v>
      </c>
      <c r="FD15" s="42">
        <v>157.27000000000001</v>
      </c>
      <c r="FE15" s="42">
        <v>139.66</v>
      </c>
      <c r="FF15" s="42">
        <v>126.38</v>
      </c>
      <c r="FG15" s="42">
        <v>114.64</v>
      </c>
      <c r="FH15" s="42">
        <v>104.82</v>
      </c>
      <c r="FI15" s="42">
        <v>96.48</v>
      </c>
      <c r="FJ15" s="42">
        <v>89.3</v>
      </c>
      <c r="FK15" s="42">
        <v>84.25</v>
      </c>
      <c r="FL15" s="42">
        <v>78.650000000000006</v>
      </c>
      <c r="FM15" s="42">
        <v>73.680000000000007</v>
      </c>
      <c r="FN15" s="42">
        <v>69.260000000000005</v>
      </c>
      <c r="FO15" s="42">
        <v>65.28</v>
      </c>
      <c r="FP15" s="42">
        <v>61.7</v>
      </c>
      <c r="FQ15" s="42">
        <v>58.45</v>
      </c>
      <c r="FR15" s="42">
        <v>55.48</v>
      </c>
      <c r="FS15" s="42">
        <v>52.77</v>
      </c>
      <c r="FT15" s="42">
        <v>50.29</v>
      </c>
      <c r="FU15" s="42">
        <v>48</v>
      </c>
      <c r="FV15" s="42">
        <v>45.89</v>
      </c>
      <c r="FW15" s="42">
        <v>43.93</v>
      </c>
      <c r="FX15" s="42">
        <v>42.12</v>
      </c>
      <c r="FY15" s="42">
        <v>40.44</v>
      </c>
      <c r="FZ15" s="42">
        <v>38.880000000000003</v>
      </c>
      <c r="GA15" s="42">
        <v>37.43</v>
      </c>
      <c r="GB15" s="42">
        <v>36.07</v>
      </c>
      <c r="GC15" s="42">
        <v>34.799999999999997</v>
      </c>
      <c r="GD15" s="42">
        <v>33.619999999999997</v>
      </c>
      <c r="GE15" s="42">
        <v>32.51</v>
      </c>
      <c r="GF15" s="42">
        <v>31.47</v>
      </c>
      <c r="GG15" s="42">
        <v>30.5</v>
      </c>
      <c r="GH15" s="42">
        <v>29.59</v>
      </c>
      <c r="GI15" s="42">
        <v>28.74</v>
      </c>
      <c r="GJ15" s="42">
        <v>27.94</v>
      </c>
      <c r="GK15" s="42">
        <v>27.19</v>
      </c>
      <c r="GL15" s="42">
        <v>26.49</v>
      </c>
      <c r="GM15" s="42"/>
      <c r="GN15" s="42"/>
      <c r="GO15" s="42"/>
      <c r="GP15" s="42"/>
      <c r="GQ15" s="42"/>
      <c r="GR15" s="42"/>
      <c r="GS15" s="42"/>
      <c r="GX15" s="34">
        <v>28</v>
      </c>
      <c r="GY15" s="42">
        <v>69.3</v>
      </c>
      <c r="GZ15" s="42">
        <v>63.95</v>
      </c>
      <c r="HA15" s="42">
        <v>59.47</v>
      </c>
      <c r="HB15" s="42">
        <v>55.68</v>
      </c>
      <c r="HC15" s="42">
        <v>52.47</v>
      </c>
      <c r="HD15" s="42">
        <v>49.7</v>
      </c>
      <c r="HE15" s="42">
        <v>47.28</v>
      </c>
      <c r="HF15" s="42">
        <v>45.11</v>
      </c>
      <c r="HG15" s="42">
        <v>43.31</v>
      </c>
      <c r="HH15" s="42">
        <v>41.64</v>
      </c>
      <c r="HI15" s="42">
        <v>40.14</v>
      </c>
      <c r="HJ15" s="42">
        <v>38.81</v>
      </c>
      <c r="HK15" s="42">
        <v>37.590000000000003</v>
      </c>
      <c r="HL15" s="42">
        <v>36.520000000000003</v>
      </c>
      <c r="HM15" s="42">
        <v>35.520000000000003</v>
      </c>
      <c r="HN15" s="42">
        <v>34.64</v>
      </c>
      <c r="HO15" s="42">
        <v>33.86</v>
      </c>
      <c r="HP15" s="42">
        <v>33.1</v>
      </c>
      <c r="HQ15" s="42">
        <v>32.43</v>
      </c>
      <c r="HR15" s="42">
        <v>31.74</v>
      </c>
      <c r="HS15" s="42">
        <v>31.21</v>
      </c>
      <c r="HT15" s="42">
        <v>30.68</v>
      </c>
      <c r="HU15" s="42">
        <v>30.22</v>
      </c>
      <c r="HV15" s="42">
        <v>29.77</v>
      </c>
      <c r="HW15" s="42">
        <v>29.38</v>
      </c>
      <c r="HX15" s="42">
        <v>29.04</v>
      </c>
      <c r="HY15" s="42">
        <v>28.72</v>
      </c>
      <c r="HZ15" s="42">
        <v>28.43</v>
      </c>
      <c r="IA15" s="42">
        <v>28.16</v>
      </c>
      <c r="IB15" s="42">
        <v>27.9</v>
      </c>
      <c r="IC15" s="42">
        <v>27.65</v>
      </c>
      <c r="IE15" s="34">
        <v>28</v>
      </c>
      <c r="IF15" s="34">
        <v>594</v>
      </c>
      <c r="IH15" s="30">
        <v>28</v>
      </c>
      <c r="II15" s="43">
        <v>979.82</v>
      </c>
      <c r="IJ15" s="43">
        <v>228.64</v>
      </c>
      <c r="IL15" s="30">
        <v>28</v>
      </c>
      <c r="IM15" s="43">
        <v>835.74</v>
      </c>
      <c r="IN15" s="43">
        <v>196.04</v>
      </c>
      <c r="IO15" s="43">
        <v>115.75</v>
      </c>
      <c r="IQ15" s="23">
        <v>30</v>
      </c>
      <c r="IR15" s="44">
        <v>80.69</v>
      </c>
      <c r="IS15" s="44">
        <v>75.86</v>
      </c>
      <c r="IT15" s="44">
        <v>81.61</v>
      </c>
      <c r="IU15" s="44">
        <v>67.94</v>
      </c>
      <c r="IV15" s="44">
        <v>64.63</v>
      </c>
      <c r="IW15" s="44">
        <v>61.74</v>
      </c>
      <c r="IX15" s="44">
        <v>59.38</v>
      </c>
      <c r="IY15" s="44">
        <v>57.23</v>
      </c>
      <c r="IZ15" s="44">
        <v>55.34</v>
      </c>
      <c r="JA15" s="44">
        <v>53.66</v>
      </c>
      <c r="JB15" s="44">
        <v>52.08</v>
      </c>
      <c r="JC15" s="44">
        <v>50.72</v>
      </c>
      <c r="JD15" s="44">
        <v>49.46</v>
      </c>
      <c r="JE15" s="44">
        <v>48.35</v>
      </c>
      <c r="JF15" s="44">
        <v>47.36</v>
      </c>
      <c r="JG15" s="44">
        <v>46.46</v>
      </c>
      <c r="JI15" s="34">
        <v>10</v>
      </c>
      <c r="JJ15" s="34">
        <v>6</v>
      </c>
      <c r="JL15" s="45">
        <v>28</v>
      </c>
      <c r="JM15" s="46">
        <v>9.51</v>
      </c>
      <c r="JN15" s="46">
        <v>11.76</v>
      </c>
      <c r="JO15" s="46">
        <v>15.92</v>
      </c>
      <c r="JR15" s="34">
        <v>28</v>
      </c>
      <c r="JS15" s="42">
        <v>6.97</v>
      </c>
      <c r="JT15" s="42">
        <v>5.97</v>
      </c>
      <c r="JU15" s="42">
        <v>5.26</v>
      </c>
      <c r="JV15" s="42">
        <v>4.7300000000000004</v>
      </c>
      <c r="JW15" s="42">
        <v>4.32</v>
      </c>
      <c r="JX15" s="42">
        <v>4</v>
      </c>
      <c r="JY15" s="42">
        <v>3.73</v>
      </c>
      <c r="JZ15" s="42">
        <v>3.51</v>
      </c>
      <c r="KA15" s="42">
        <v>3.33</v>
      </c>
      <c r="KB15" s="42">
        <v>3.17</v>
      </c>
      <c r="KC15" s="42">
        <v>3.04</v>
      </c>
      <c r="KD15" s="42">
        <v>2.92</v>
      </c>
      <c r="KE15" s="42">
        <v>2.82</v>
      </c>
      <c r="KF15" s="42">
        <v>2.73</v>
      </c>
      <c r="KG15" s="42">
        <v>2.65</v>
      </c>
      <c r="KH15" s="42">
        <v>2.58</v>
      </c>
      <c r="KI15" s="42">
        <v>2.52</v>
      </c>
      <c r="KJ15" s="42">
        <v>2.4700000000000002</v>
      </c>
      <c r="KK15" s="42">
        <v>2.42</v>
      </c>
      <c r="KL15" s="42">
        <v>2.37</v>
      </c>
      <c r="KM15" s="42">
        <v>2.33</v>
      </c>
      <c r="KN15" s="42">
        <v>2.29</v>
      </c>
      <c r="KO15" s="42">
        <v>2.2599999999999998</v>
      </c>
      <c r="KP15" s="42">
        <v>2.23</v>
      </c>
      <c r="KQ15" s="42">
        <v>2.2000000000000002</v>
      </c>
      <c r="KR15" s="42">
        <v>2.17</v>
      </c>
      <c r="KS15" s="42">
        <v>2.15</v>
      </c>
      <c r="KT15" s="42">
        <v>2.13</v>
      </c>
      <c r="KU15" s="42">
        <v>2.11</v>
      </c>
      <c r="KV15" s="42">
        <v>2.09</v>
      </c>
      <c r="KW15" s="42">
        <v>2.08</v>
      </c>
      <c r="KX15" s="42">
        <v>2.06</v>
      </c>
      <c r="KY15" s="42">
        <v>2.0499999999999998</v>
      </c>
      <c r="KZ15" s="42">
        <v>2.04</v>
      </c>
      <c r="LA15" s="42">
        <v>2.0299999999999998</v>
      </c>
      <c r="LB15" s="42">
        <v>2.02</v>
      </c>
      <c r="LC15" s="42">
        <v>2.0099999999999998</v>
      </c>
      <c r="LD15" s="42">
        <v>2</v>
      </c>
      <c r="LE15" s="42"/>
      <c r="LF15" s="42"/>
      <c r="LG15" s="42"/>
      <c r="LH15" s="42"/>
      <c r="LI15" s="42"/>
      <c r="LJ15" s="42"/>
      <c r="LK15" s="42"/>
      <c r="LQ15" s="34">
        <v>18</v>
      </c>
      <c r="LR15" s="42">
        <v>3.4</v>
      </c>
      <c r="LS15" s="42">
        <v>3.4</v>
      </c>
      <c r="LT15" s="42">
        <v>3.4</v>
      </c>
      <c r="LU15" s="42">
        <v>3.4</v>
      </c>
      <c r="LV15" s="42">
        <v>3.4</v>
      </c>
      <c r="LW15" s="42">
        <v>3.4</v>
      </c>
      <c r="LX15" s="42">
        <v>3.4</v>
      </c>
      <c r="LY15" s="42">
        <v>3.4</v>
      </c>
      <c r="LZ15" s="42">
        <v>3.4</v>
      </c>
      <c r="MA15" s="42">
        <v>3.4</v>
      </c>
      <c r="MB15" s="42">
        <v>3.4</v>
      </c>
      <c r="MC15" s="42">
        <v>4.25</v>
      </c>
      <c r="MD15" s="42">
        <v>4.25</v>
      </c>
      <c r="ME15" s="42">
        <v>4.25</v>
      </c>
      <c r="MF15" s="42">
        <v>4.25</v>
      </c>
      <c r="MG15" s="42">
        <v>4.25</v>
      </c>
      <c r="MH15" s="42">
        <v>7</v>
      </c>
      <c r="MI15" s="42">
        <v>7</v>
      </c>
      <c r="MJ15" s="42">
        <v>7</v>
      </c>
      <c r="MK15" s="42">
        <v>7</v>
      </c>
      <c r="ML15" s="42">
        <v>7</v>
      </c>
      <c r="MM15" s="42">
        <v>9.6</v>
      </c>
      <c r="MN15" s="42">
        <v>9.6</v>
      </c>
      <c r="MO15" s="42">
        <v>9.6</v>
      </c>
      <c r="MP15" s="42">
        <v>9.6</v>
      </c>
      <c r="MQ15" s="42">
        <v>9.6</v>
      </c>
      <c r="MR15" s="42">
        <v>14.5</v>
      </c>
      <c r="MS15" s="42">
        <v>14.5</v>
      </c>
      <c r="MT15" s="42">
        <v>14.5</v>
      </c>
      <c r="MU15" s="42">
        <v>14.5</v>
      </c>
      <c r="MV15" s="42">
        <v>14.5</v>
      </c>
    </row>
    <row r="16" spans="1:360" ht="19.8" customHeight="1" x14ac:dyDescent="0.4">
      <c r="A16" s="54"/>
      <c r="B16" s="20" t="s">
        <v>132</v>
      </c>
      <c r="C16" s="75"/>
      <c r="D16" s="17">
        <f ca="1">IF(AND(D4&lt;&gt;"EAPP-SC-GA",D4&lt;&gt;"DEPP-WP",D4&lt;&gt;"CMBP-12",D4&lt;&gt;"CMBP-15",D4&lt;&gt;"CMBP-20",D4&lt;&gt;"TMN-5",D4&lt;&gt;"TMN-10",D4&lt;&gt;"LIMPAYP-III"),D15*D6/1000/(IF(D10="L/S",1/D9,IF(D10="HLY",2,IF(D10="QLY",4,IF(OR(D10="MLY",D10="SSS"),12,1))))),IF(AND(OR(D4="TMN-5",D4="TMN-10"),D10&lt;&gt;"L/S"),D15*D6/1000/(IF(D10="HLY",2,IF(D10="QLY",4,IF(OR(D10="MLY",D10="SSS"),12,1)))),D15*D6/1000))</f>
        <v>910</v>
      </c>
      <c r="E16" s="56"/>
      <c r="AF16" s="22" t="s">
        <v>95</v>
      </c>
      <c r="AG16" s="22" t="s">
        <v>34</v>
      </c>
      <c r="AH16" s="22" t="s">
        <v>50</v>
      </c>
      <c r="AI16" s="23">
        <v>20</v>
      </c>
      <c r="AJ16" s="23">
        <v>20</v>
      </c>
      <c r="AK16" s="27">
        <v>30000</v>
      </c>
      <c r="AL16" s="27">
        <v>1000000</v>
      </c>
      <c r="AM16" s="23">
        <v>18</v>
      </c>
      <c r="AN16" s="23">
        <v>50</v>
      </c>
      <c r="AO16" s="23">
        <v>70</v>
      </c>
      <c r="AQ16" s="34">
        <v>29</v>
      </c>
      <c r="AR16" s="42">
        <v>77.55</v>
      </c>
      <c r="AT16" s="38">
        <v>29</v>
      </c>
      <c r="AU16" s="43">
        <v>9.9600000000000009</v>
      </c>
      <c r="AV16" s="43">
        <v>12.41</v>
      </c>
      <c r="AW16" s="43">
        <v>17.03</v>
      </c>
      <c r="AX16" s="43"/>
      <c r="AZ16" s="43"/>
      <c r="BA16" s="43"/>
      <c r="BP16" s="34">
        <v>16</v>
      </c>
      <c r="BQ16" s="42">
        <v>66.349999999999994</v>
      </c>
      <c r="BR16" s="42">
        <v>66.349999999999994</v>
      </c>
      <c r="BS16" s="42">
        <v>66.349999999999994</v>
      </c>
      <c r="BT16" s="42">
        <v>66.349999999999994</v>
      </c>
      <c r="BU16" s="42">
        <v>66.37</v>
      </c>
      <c r="BV16" s="42">
        <v>66.37</v>
      </c>
      <c r="BW16" s="42">
        <v>66.37</v>
      </c>
      <c r="BY16" s="34">
        <v>29</v>
      </c>
      <c r="BZ16" s="42">
        <v>219.62</v>
      </c>
      <c r="CA16" s="42">
        <v>182.5</v>
      </c>
      <c r="CB16" s="42">
        <v>155.97</v>
      </c>
      <c r="CC16" s="42">
        <v>136.09</v>
      </c>
      <c r="CD16" s="42">
        <v>120.6</v>
      </c>
      <c r="CE16" s="42">
        <v>108.26</v>
      </c>
      <c r="CF16" s="42">
        <v>97.73</v>
      </c>
      <c r="CG16" s="42">
        <v>89.29</v>
      </c>
      <c r="CH16" s="42">
        <v>82.09</v>
      </c>
      <c r="CI16" s="42">
        <v>76.39</v>
      </c>
      <c r="CJ16" s="42">
        <v>71.3</v>
      </c>
      <c r="CK16" s="42">
        <v>66.790000000000006</v>
      </c>
      <c r="CL16" s="42">
        <v>62.69</v>
      </c>
      <c r="CM16" s="42">
        <v>59.1</v>
      </c>
      <c r="CN16" s="42">
        <v>55.85</v>
      </c>
      <c r="CO16" s="42">
        <v>53.07</v>
      </c>
      <c r="CP16" s="42">
        <v>50.55</v>
      </c>
      <c r="CQ16" s="42">
        <v>48.29</v>
      </c>
      <c r="CR16" s="42">
        <v>46.2</v>
      </c>
      <c r="CS16" s="42">
        <v>44.21</v>
      </c>
      <c r="CT16" s="42">
        <v>42.4</v>
      </c>
      <c r="CU16" s="42">
        <v>40.79</v>
      </c>
      <c r="CV16" s="42">
        <v>39.35</v>
      </c>
      <c r="CW16" s="42">
        <v>37.96</v>
      </c>
      <c r="CX16" s="42">
        <v>36.79</v>
      </c>
      <c r="CY16" s="42">
        <v>35.67</v>
      </c>
      <c r="CZ16" s="42">
        <v>34.659999999999997</v>
      </c>
      <c r="DA16" s="42">
        <v>33.729999999999997</v>
      </c>
      <c r="DB16" s="42">
        <v>32.81</v>
      </c>
      <c r="DC16" s="42">
        <v>32.06</v>
      </c>
      <c r="DD16" s="42">
        <v>31.36</v>
      </c>
      <c r="DE16" s="42">
        <v>30.77</v>
      </c>
      <c r="DF16" s="42">
        <v>30.14</v>
      </c>
      <c r="DG16" s="42">
        <v>29.65</v>
      </c>
      <c r="DH16" s="42">
        <v>29.18</v>
      </c>
      <c r="DI16" s="42">
        <v>28.75</v>
      </c>
      <c r="DK16" s="34">
        <v>29</v>
      </c>
      <c r="DL16" s="42">
        <v>77.099999999999994</v>
      </c>
      <c r="DM16" s="42">
        <v>71.900000000000006</v>
      </c>
      <c r="DN16" s="42">
        <v>67.3</v>
      </c>
      <c r="DO16" s="42">
        <v>63.25</v>
      </c>
      <c r="DP16" s="42">
        <v>59.65</v>
      </c>
      <c r="DQ16" s="42">
        <v>56.4</v>
      </c>
      <c r="DR16" s="42">
        <v>53.5</v>
      </c>
      <c r="DS16" s="42">
        <v>50.9</v>
      </c>
      <c r="DT16" s="42">
        <v>48.55</v>
      </c>
      <c r="DU16" s="42">
        <v>46.45</v>
      </c>
      <c r="DV16" s="42">
        <v>44.5</v>
      </c>
      <c r="DW16" s="42">
        <v>42.75</v>
      </c>
      <c r="DX16" s="42">
        <v>41.2</v>
      </c>
      <c r="DY16" s="42">
        <v>39.75</v>
      </c>
      <c r="DZ16" s="42">
        <v>38.450000000000003</v>
      </c>
      <c r="EA16" s="42">
        <v>37.299999999999997</v>
      </c>
      <c r="EC16" s="34">
        <v>29</v>
      </c>
      <c r="ED16" s="42">
        <v>34.049999999999997</v>
      </c>
      <c r="EE16" s="42">
        <v>27.55</v>
      </c>
      <c r="EF16" s="42">
        <v>23.4</v>
      </c>
      <c r="EG16" s="42">
        <v>20.5</v>
      </c>
      <c r="EH16" s="42">
        <v>18.399999999999999</v>
      </c>
      <c r="EI16" s="42">
        <v>16.8</v>
      </c>
      <c r="EJ16" s="42">
        <v>15.6</v>
      </c>
      <c r="EK16" s="42">
        <v>14.6</v>
      </c>
      <c r="EL16" s="42">
        <v>13.8</v>
      </c>
      <c r="EM16" s="42">
        <v>13.15</v>
      </c>
      <c r="EN16" s="42">
        <v>12.65</v>
      </c>
      <c r="EO16" s="42">
        <v>12.2</v>
      </c>
      <c r="EP16" s="42">
        <v>11.85</v>
      </c>
      <c r="EQ16" s="42">
        <v>11.5</v>
      </c>
      <c r="ER16" s="42">
        <v>11.25</v>
      </c>
      <c r="ES16" s="42">
        <v>11.05</v>
      </c>
      <c r="ET16" s="42">
        <v>10.85</v>
      </c>
      <c r="EU16" s="42">
        <v>10.75</v>
      </c>
      <c r="EV16" s="42">
        <v>10.6</v>
      </c>
      <c r="EW16" s="42">
        <v>10.5</v>
      </c>
      <c r="EX16" s="42">
        <v>10.4</v>
      </c>
      <c r="EZ16" s="34">
        <v>29</v>
      </c>
      <c r="FA16" s="42">
        <v>252.77</v>
      </c>
      <c r="FB16" s="42">
        <v>210.65</v>
      </c>
      <c r="FC16" s="42">
        <v>180.53</v>
      </c>
      <c r="FD16" s="42">
        <v>157.88999999999999</v>
      </c>
      <c r="FE16" s="42">
        <v>140.22</v>
      </c>
      <c r="FF16" s="42">
        <v>126.89</v>
      </c>
      <c r="FG16" s="42">
        <v>115.11</v>
      </c>
      <c r="FH16" s="42">
        <v>105.26</v>
      </c>
      <c r="FI16" s="42">
        <v>96.89</v>
      </c>
      <c r="FJ16" s="42">
        <v>89.7</v>
      </c>
      <c r="FK16" s="42">
        <v>84.63</v>
      </c>
      <c r="FL16" s="42">
        <v>79</v>
      </c>
      <c r="FM16" s="42">
        <v>74.02</v>
      </c>
      <c r="FN16" s="42">
        <v>69.58</v>
      </c>
      <c r="FO16" s="42">
        <v>65.59</v>
      </c>
      <c r="FP16" s="42">
        <v>62</v>
      </c>
      <c r="FQ16" s="42">
        <v>58.73</v>
      </c>
      <c r="FR16" s="42">
        <v>55.76</v>
      </c>
      <c r="FS16" s="42">
        <v>53.04</v>
      </c>
      <c r="FT16" s="42">
        <v>50.55</v>
      </c>
      <c r="FU16" s="42">
        <v>48.25</v>
      </c>
      <c r="FV16" s="42">
        <v>46.14</v>
      </c>
      <c r="FW16" s="42">
        <v>44.18</v>
      </c>
      <c r="FX16" s="42">
        <v>42.37</v>
      </c>
      <c r="FY16" s="42">
        <v>40.69</v>
      </c>
      <c r="FZ16" s="42">
        <v>39.130000000000003</v>
      </c>
      <c r="GA16" s="42">
        <v>37.67</v>
      </c>
      <c r="GB16" s="42">
        <v>36.31</v>
      </c>
      <c r="GC16" s="42">
        <v>35.04</v>
      </c>
      <c r="GD16" s="42">
        <v>33.86</v>
      </c>
      <c r="GE16" s="42">
        <v>32.75</v>
      </c>
      <c r="GF16" s="42">
        <v>31.72</v>
      </c>
      <c r="GG16" s="42">
        <v>30.75</v>
      </c>
      <c r="GH16" s="42">
        <v>29.84</v>
      </c>
      <c r="GI16" s="42">
        <v>28.99</v>
      </c>
      <c r="GJ16" s="42">
        <v>28.19</v>
      </c>
      <c r="GK16" s="42">
        <v>27.45</v>
      </c>
      <c r="GL16" s="42"/>
      <c r="GM16" s="42"/>
      <c r="GN16" s="42"/>
      <c r="GO16" s="42"/>
      <c r="GP16" s="42"/>
      <c r="GQ16" s="42"/>
      <c r="GR16" s="42"/>
      <c r="GS16" s="42"/>
      <c r="GX16" s="34">
        <v>29</v>
      </c>
      <c r="GY16" s="42">
        <v>70.38</v>
      </c>
      <c r="GZ16" s="42">
        <v>64.98</v>
      </c>
      <c r="HA16" s="42">
        <v>60.43</v>
      </c>
      <c r="HB16" s="42">
        <v>56.6</v>
      </c>
      <c r="HC16" s="42">
        <v>53.31</v>
      </c>
      <c r="HD16" s="42">
        <v>50.52</v>
      </c>
      <c r="HE16" s="42">
        <v>48.07</v>
      </c>
      <c r="HF16" s="42">
        <v>45.86</v>
      </c>
      <c r="HG16" s="42">
        <v>44.02</v>
      </c>
      <c r="HH16" s="42">
        <v>42.34</v>
      </c>
      <c r="HI16" s="42">
        <v>40.83</v>
      </c>
      <c r="HJ16" s="42">
        <v>39.479999999999997</v>
      </c>
      <c r="HK16" s="42">
        <v>38.25</v>
      </c>
      <c r="HL16" s="42">
        <v>37.200000000000003</v>
      </c>
      <c r="HM16" s="42">
        <v>36.159999999999997</v>
      </c>
      <c r="HN16" s="42">
        <v>35.270000000000003</v>
      </c>
      <c r="HO16" s="42">
        <v>34.53</v>
      </c>
      <c r="HP16" s="42">
        <v>33.72</v>
      </c>
      <c r="HQ16" s="42">
        <v>33.049999999999997</v>
      </c>
      <c r="HR16" s="42">
        <v>32.369999999999997</v>
      </c>
      <c r="HS16" s="42">
        <v>31.85</v>
      </c>
      <c r="HT16" s="42">
        <v>31.32</v>
      </c>
      <c r="HU16" s="42">
        <v>30.86</v>
      </c>
      <c r="HV16" s="42">
        <v>30.41</v>
      </c>
      <c r="HW16" s="42">
        <v>30.02</v>
      </c>
      <c r="HX16" s="42">
        <v>29.68</v>
      </c>
      <c r="HY16" s="42">
        <v>29.36</v>
      </c>
      <c r="HZ16" s="42">
        <v>29.09</v>
      </c>
      <c r="IA16" s="42">
        <v>28.81</v>
      </c>
      <c r="IB16" s="42">
        <v>28.58</v>
      </c>
      <c r="IC16" s="42">
        <v>28.34</v>
      </c>
      <c r="IE16" s="34">
        <v>29</v>
      </c>
      <c r="IF16" s="34">
        <v>604</v>
      </c>
      <c r="IH16" s="30">
        <v>29</v>
      </c>
      <c r="II16" s="43">
        <v>979.83</v>
      </c>
      <c r="IJ16" s="43">
        <v>228.65</v>
      </c>
      <c r="IL16" s="30">
        <v>29</v>
      </c>
      <c r="IM16" s="43">
        <v>835.79</v>
      </c>
      <c r="IN16" s="43">
        <v>196.08</v>
      </c>
      <c r="IO16" s="43">
        <v>115.75</v>
      </c>
      <c r="IQ16" s="23">
        <v>31</v>
      </c>
      <c r="IR16" s="44">
        <v>81.53</v>
      </c>
      <c r="IS16" s="44">
        <v>76.7</v>
      </c>
      <c r="IT16" s="44">
        <v>72.5</v>
      </c>
      <c r="IU16" s="44">
        <v>68.83</v>
      </c>
      <c r="IV16" s="44">
        <v>65.569999999999993</v>
      </c>
      <c r="IW16" s="44">
        <v>62.74</v>
      </c>
      <c r="IX16" s="44">
        <v>60.38</v>
      </c>
      <c r="IY16" s="44">
        <v>58.28</v>
      </c>
      <c r="IZ16" s="44">
        <v>56.44</v>
      </c>
      <c r="JA16" s="44">
        <v>54.76</v>
      </c>
      <c r="JB16" s="44">
        <v>53.24</v>
      </c>
      <c r="JC16" s="44">
        <v>51.92</v>
      </c>
      <c r="JD16" s="44">
        <v>50.72</v>
      </c>
      <c r="JE16" s="44">
        <v>49.61</v>
      </c>
      <c r="JF16" s="44">
        <v>48.62</v>
      </c>
      <c r="JG16" s="44">
        <v>47.78</v>
      </c>
      <c r="JI16" s="34">
        <v>11</v>
      </c>
      <c r="JJ16" s="34">
        <v>7</v>
      </c>
      <c r="JL16" s="45">
        <v>29</v>
      </c>
      <c r="JM16" s="46">
        <v>9.9600000000000009</v>
      </c>
      <c r="JN16" s="46">
        <v>12.41</v>
      </c>
      <c r="JO16" s="46">
        <v>17.03</v>
      </c>
      <c r="JR16" s="34">
        <v>29</v>
      </c>
      <c r="JS16" s="42">
        <v>6.92</v>
      </c>
      <c r="JT16" s="42">
        <v>5.93</v>
      </c>
      <c r="JU16" s="42">
        <v>5.23</v>
      </c>
      <c r="JV16" s="42">
        <v>4.7</v>
      </c>
      <c r="JW16" s="42">
        <v>4.29</v>
      </c>
      <c r="JX16" s="42">
        <v>3.97</v>
      </c>
      <c r="JY16" s="42">
        <v>3.71</v>
      </c>
      <c r="JZ16" s="42">
        <v>3.49</v>
      </c>
      <c r="KA16" s="42">
        <v>3.31</v>
      </c>
      <c r="KB16" s="42">
        <v>3.15</v>
      </c>
      <c r="KC16" s="42">
        <v>3.02</v>
      </c>
      <c r="KD16" s="42">
        <v>2.9</v>
      </c>
      <c r="KE16" s="42">
        <v>2.8</v>
      </c>
      <c r="KF16" s="42">
        <v>2.72</v>
      </c>
      <c r="KG16" s="42">
        <v>2.64</v>
      </c>
      <c r="KH16" s="42">
        <v>2.57</v>
      </c>
      <c r="KI16" s="42">
        <v>2.5099999999999998</v>
      </c>
      <c r="KJ16" s="42">
        <v>2.4500000000000002</v>
      </c>
      <c r="KK16" s="42">
        <v>2.4</v>
      </c>
      <c r="KL16" s="42">
        <v>2.36</v>
      </c>
      <c r="KM16" s="42">
        <v>2.3199999999999998</v>
      </c>
      <c r="KN16" s="42">
        <v>2.2799999999999998</v>
      </c>
      <c r="KO16" s="42">
        <v>2.25</v>
      </c>
      <c r="KP16" s="42">
        <v>2.2200000000000002</v>
      </c>
      <c r="KQ16" s="42">
        <v>2.19</v>
      </c>
      <c r="KR16" s="42">
        <v>2.16</v>
      </c>
      <c r="KS16" s="42">
        <v>2.14</v>
      </c>
      <c r="KT16" s="42">
        <v>2.12</v>
      </c>
      <c r="KU16" s="42">
        <v>2.1</v>
      </c>
      <c r="KV16" s="42">
        <v>2.08</v>
      </c>
      <c r="KW16" s="42">
        <v>2.0699999999999998</v>
      </c>
      <c r="KX16" s="42">
        <v>2.0499999999999998</v>
      </c>
      <c r="KY16" s="42">
        <v>2.04</v>
      </c>
      <c r="KZ16" s="42">
        <v>2.0299999999999998</v>
      </c>
      <c r="LA16" s="42">
        <v>2.02</v>
      </c>
      <c r="LB16" s="42">
        <v>2.0099999999999998</v>
      </c>
      <c r="LC16" s="42">
        <v>2</v>
      </c>
      <c r="LD16" s="42"/>
      <c r="LE16" s="42"/>
      <c r="LF16" s="42"/>
      <c r="LG16" s="42"/>
      <c r="LH16" s="42"/>
      <c r="LI16" s="42"/>
      <c r="LJ16" s="42"/>
      <c r="LK16" s="42"/>
    </row>
    <row r="17" spans="1:360" ht="19.8" customHeight="1" x14ac:dyDescent="0.4">
      <c r="A17" s="54"/>
      <c r="B17" s="13" t="s">
        <v>8</v>
      </c>
      <c r="C17" s="76" t="s">
        <v>10</v>
      </c>
      <c r="D17" s="17">
        <f xml:space="preserve">
IF(AND(C17="YES",D4="GPLP"),INDEX(JR4:LN42,MATCH(D7,JR4:JR42,0),MATCH(D9,JR4:LN4,0))*D6/1000/(IF(D10="L/S",1/D9,IF(D10="HLY",2,IF(D10="QLY",4,IF(OR(D10="MLY",D10="SSS"),12,1))))),
IF(AND(C17="YES",D4="PHO-MO"),4*100/(IF(D10="L/S",1/D9,IF(D10="HLY",2,IF(D10="QLY",4,IF(OR(D10="MLY",D10="SSS"),12,1))))),
IF(AND(C17="YES",D4&lt;&gt;"GPLP",D4&lt;&gt;"PHO-MO",D4&lt;&gt;"ME-NV III",D4&lt;&gt;"CMBP-12",D4&lt;&gt;"CMBP-15",D4&lt;&gt;"CMBP-20",D4&lt;&gt;"YEAPP",D4&lt;&gt;"TMN-5",D4&lt;&gt;"TMN-10",D4&lt;&gt;"DEPP-WP",D4&lt;&gt;"DEPP",D4&lt;&gt;"EAPP-SC-GA",D4&lt;&gt;"SJT"),2*100/(IF(D10="L/S",1/D9,IF(D10="HLY",2,IF(D10="QLY",4,IF(OR(D10="MLY",D10="SSS"),12,1))))),
IF(AND(C17="YES",OR(D4="ME-NV III",D4="CMBP-12",D4="CMBP-15",D4="CMBP-20",D4="YEAPP",D4="TMN-5",D4="TMN-10",D4="DEPP-WP",D4="DEPP",D4="EAPP-SC-GA",D4="SJT")),"N/A",0))))</f>
        <v>0</v>
      </c>
      <c r="E17" s="56"/>
      <c r="AF17" s="22" t="s">
        <v>96</v>
      </c>
      <c r="AG17" s="22" t="s">
        <v>35</v>
      </c>
      <c r="AH17" s="22" t="s">
        <v>50</v>
      </c>
      <c r="AI17" s="23">
        <v>25</v>
      </c>
      <c r="AJ17" s="23">
        <v>25</v>
      </c>
      <c r="AK17" s="27">
        <v>30000</v>
      </c>
      <c r="AL17" s="27">
        <v>1000000</v>
      </c>
      <c r="AM17" s="23">
        <v>18</v>
      </c>
      <c r="AN17" s="23">
        <v>45</v>
      </c>
      <c r="AO17" s="23">
        <v>70</v>
      </c>
      <c r="AQ17" s="34">
        <v>30</v>
      </c>
      <c r="AR17" s="42">
        <v>77.7</v>
      </c>
      <c r="AT17" s="38">
        <v>30</v>
      </c>
      <c r="AU17" s="43">
        <v>10.49</v>
      </c>
      <c r="AV17" s="43">
        <v>13.18</v>
      </c>
      <c r="AW17" s="43">
        <v>18.309999999999999</v>
      </c>
      <c r="AX17" s="43"/>
      <c r="AY17" s="25" t="s">
        <v>86</v>
      </c>
      <c r="AZ17" s="26"/>
      <c r="BB17" s="25" t="s">
        <v>87</v>
      </c>
      <c r="BC17" s="23"/>
      <c r="BD17" s="23"/>
      <c r="BE17" s="23"/>
      <c r="BG17" s="26" t="s">
        <v>24</v>
      </c>
      <c r="BP17" s="34">
        <v>17</v>
      </c>
      <c r="BQ17" s="42">
        <v>62.31</v>
      </c>
      <c r="BR17" s="42">
        <v>62.31</v>
      </c>
      <c r="BS17" s="42">
        <v>62.31</v>
      </c>
      <c r="BT17" s="42">
        <v>62.31</v>
      </c>
      <c r="BU17" s="42">
        <v>62.33</v>
      </c>
      <c r="BV17" s="42">
        <v>62.33</v>
      </c>
      <c r="BW17" s="42">
        <v>62.33</v>
      </c>
      <c r="BY17" s="34">
        <v>30</v>
      </c>
      <c r="BZ17" s="42">
        <v>219.66</v>
      </c>
      <c r="CA17" s="42">
        <v>182.54</v>
      </c>
      <c r="CB17" s="42">
        <v>156.03</v>
      </c>
      <c r="CC17" s="42">
        <v>136.15</v>
      </c>
      <c r="CD17" s="42">
        <v>120.68</v>
      </c>
      <c r="CE17" s="42">
        <v>108.33</v>
      </c>
      <c r="CF17" s="42">
        <v>97.81</v>
      </c>
      <c r="CG17" s="42">
        <v>89.41</v>
      </c>
      <c r="CH17" s="42">
        <v>82.19</v>
      </c>
      <c r="CI17" s="42">
        <v>76.48</v>
      </c>
      <c r="CJ17" s="42">
        <v>71.39</v>
      </c>
      <c r="CK17" s="42">
        <v>66.88</v>
      </c>
      <c r="CL17" s="42">
        <v>62.79</v>
      </c>
      <c r="CM17" s="42">
        <v>59.2</v>
      </c>
      <c r="CN17" s="42">
        <v>55.98</v>
      </c>
      <c r="CO17" s="42">
        <v>53.23</v>
      </c>
      <c r="CP17" s="42">
        <v>50.78</v>
      </c>
      <c r="CQ17" s="42">
        <v>48.51</v>
      </c>
      <c r="CR17" s="42">
        <v>46.42</v>
      </c>
      <c r="CS17" s="42">
        <v>44.41</v>
      </c>
      <c r="CT17" s="42">
        <v>42.6</v>
      </c>
      <c r="CU17" s="42">
        <v>41.04</v>
      </c>
      <c r="CV17" s="42">
        <v>39.630000000000003</v>
      </c>
      <c r="CW17" s="42">
        <v>38.24</v>
      </c>
      <c r="CX17" s="42">
        <v>37.11</v>
      </c>
      <c r="CY17" s="42">
        <v>35.99</v>
      </c>
      <c r="CZ17" s="42">
        <v>34.99</v>
      </c>
      <c r="DA17" s="42">
        <v>34.090000000000003</v>
      </c>
      <c r="DB17" s="42">
        <v>33.17</v>
      </c>
      <c r="DC17" s="42">
        <v>32.46</v>
      </c>
      <c r="DD17" s="42">
        <v>31.79</v>
      </c>
      <c r="DE17" s="42">
        <v>31.17</v>
      </c>
      <c r="DF17" s="42">
        <v>30.55</v>
      </c>
      <c r="DG17" s="42">
        <v>30.11</v>
      </c>
      <c r="DH17" s="42">
        <v>29.72</v>
      </c>
      <c r="DI17" s="42">
        <v>29.29</v>
      </c>
      <c r="DK17" s="34">
        <v>30</v>
      </c>
      <c r="DL17" s="42">
        <v>77.45</v>
      </c>
      <c r="DM17" s="42">
        <v>72.25</v>
      </c>
      <c r="DN17" s="42">
        <v>67.650000000000006</v>
      </c>
      <c r="DO17" s="42">
        <v>63.65</v>
      </c>
      <c r="DP17" s="42">
        <v>60.05</v>
      </c>
      <c r="DQ17" s="42">
        <v>56.85</v>
      </c>
      <c r="DR17" s="42">
        <v>53.95</v>
      </c>
      <c r="DS17" s="42">
        <v>51.35</v>
      </c>
      <c r="DT17" s="42">
        <v>49.05</v>
      </c>
      <c r="DU17" s="42">
        <v>46.95</v>
      </c>
      <c r="DV17" s="42">
        <v>45.1</v>
      </c>
      <c r="DW17" s="42">
        <v>43.3</v>
      </c>
      <c r="DX17" s="42">
        <v>41.75</v>
      </c>
      <c r="DY17" s="42">
        <v>40.35</v>
      </c>
      <c r="DZ17" s="42">
        <v>39.049999999999997</v>
      </c>
      <c r="EA17" s="42">
        <v>37.9</v>
      </c>
      <c r="EC17" s="34">
        <v>30</v>
      </c>
      <c r="ED17" s="42">
        <v>34.75</v>
      </c>
      <c r="EE17" s="42">
        <v>28.15</v>
      </c>
      <c r="EF17" s="42">
        <v>23.95</v>
      </c>
      <c r="EG17" s="42">
        <v>21.05</v>
      </c>
      <c r="EH17" s="42">
        <v>18.899999999999999</v>
      </c>
      <c r="EI17" s="42">
        <v>17.3</v>
      </c>
      <c r="EJ17" s="42">
        <v>16.100000000000001</v>
      </c>
      <c r="EK17" s="42">
        <v>15.1</v>
      </c>
      <c r="EL17" s="42">
        <v>14.3</v>
      </c>
      <c r="EM17" s="42">
        <v>13.65</v>
      </c>
      <c r="EN17" s="42">
        <v>13.15</v>
      </c>
      <c r="EO17" s="42">
        <v>12.7</v>
      </c>
      <c r="EP17" s="42">
        <v>12.3</v>
      </c>
      <c r="EQ17" s="42">
        <v>12</v>
      </c>
      <c r="ER17" s="42">
        <v>11.75</v>
      </c>
      <c r="ES17" s="42">
        <v>11.55</v>
      </c>
      <c r="ET17" s="42">
        <v>11.35</v>
      </c>
      <c r="EU17" s="42">
        <v>11.25</v>
      </c>
      <c r="EV17" s="42">
        <v>11.1</v>
      </c>
      <c r="EW17" s="42">
        <v>11</v>
      </c>
      <c r="EX17" s="42">
        <v>10.95</v>
      </c>
      <c r="EZ17" s="34">
        <v>30</v>
      </c>
      <c r="FA17" s="42">
        <v>253.77</v>
      </c>
      <c r="FB17" s="42">
        <v>211.49</v>
      </c>
      <c r="FC17" s="42">
        <v>181.26</v>
      </c>
      <c r="FD17" s="42">
        <v>158.54</v>
      </c>
      <c r="FE17" s="42">
        <v>140.81</v>
      </c>
      <c r="FF17" s="42">
        <v>127.44</v>
      </c>
      <c r="FG17" s="42">
        <v>115.62</v>
      </c>
      <c r="FH17" s="42">
        <v>105.73</v>
      </c>
      <c r="FI17" s="42">
        <v>97.34</v>
      </c>
      <c r="FJ17" s="42">
        <v>90.11</v>
      </c>
      <c r="FK17" s="42">
        <v>85.03</v>
      </c>
      <c r="FL17" s="42">
        <v>79.38</v>
      </c>
      <c r="FM17" s="42">
        <v>74.38</v>
      </c>
      <c r="FN17" s="42">
        <v>69.92</v>
      </c>
      <c r="FO17" s="42">
        <v>65.92</v>
      </c>
      <c r="FP17" s="42">
        <v>62.31</v>
      </c>
      <c r="FQ17" s="42">
        <v>59.04</v>
      </c>
      <c r="FR17" s="42">
        <v>56.06</v>
      </c>
      <c r="FS17" s="42">
        <v>53.33</v>
      </c>
      <c r="FT17" s="42">
        <v>50.83</v>
      </c>
      <c r="FU17" s="42">
        <v>48.53</v>
      </c>
      <c r="FV17" s="42">
        <v>46.41</v>
      </c>
      <c r="FW17" s="42">
        <v>44.45</v>
      </c>
      <c r="FX17" s="42">
        <v>42.64</v>
      </c>
      <c r="FY17" s="42">
        <v>40.950000000000003</v>
      </c>
      <c r="FZ17" s="42">
        <v>39.39</v>
      </c>
      <c r="GA17" s="42">
        <v>37.93</v>
      </c>
      <c r="GB17" s="42">
        <v>36.57</v>
      </c>
      <c r="GC17" s="42">
        <v>35.299999999999997</v>
      </c>
      <c r="GD17" s="42">
        <v>34.11</v>
      </c>
      <c r="GE17" s="42">
        <v>33.01</v>
      </c>
      <c r="GF17" s="42">
        <v>31.98</v>
      </c>
      <c r="GG17" s="42">
        <v>31.01</v>
      </c>
      <c r="GH17" s="42">
        <v>30.1</v>
      </c>
      <c r="GI17" s="42">
        <v>29.25</v>
      </c>
      <c r="GJ17" s="42">
        <v>28.46</v>
      </c>
      <c r="GX17" s="34">
        <v>30</v>
      </c>
      <c r="GY17" s="42">
        <v>71.510000000000005</v>
      </c>
      <c r="GZ17" s="42">
        <v>66.05</v>
      </c>
      <c r="HA17" s="42">
        <v>61.41</v>
      </c>
      <c r="HB17" s="42">
        <v>57.54</v>
      </c>
      <c r="HC17" s="42">
        <v>54.19</v>
      </c>
      <c r="HD17" s="42">
        <v>51.37</v>
      </c>
      <c r="HE17" s="42">
        <v>48.89</v>
      </c>
      <c r="HF17" s="42">
        <v>46.65</v>
      </c>
      <c r="HG17" s="42">
        <v>44.74</v>
      </c>
      <c r="HH17" s="42">
        <v>43.06</v>
      </c>
      <c r="HI17" s="42">
        <v>41.55</v>
      </c>
      <c r="HJ17" s="42">
        <v>40.17</v>
      </c>
      <c r="HK17" s="42">
        <v>38.94</v>
      </c>
      <c r="HL17" s="42">
        <v>37.89</v>
      </c>
      <c r="HM17" s="42">
        <v>36.82</v>
      </c>
      <c r="HN17" s="42">
        <v>35.92</v>
      </c>
      <c r="HO17" s="42">
        <v>35.25</v>
      </c>
      <c r="HP17" s="42">
        <v>34.36</v>
      </c>
      <c r="HQ17" s="42">
        <v>33.69</v>
      </c>
      <c r="HR17" s="42">
        <v>33.03</v>
      </c>
      <c r="HS17" s="42">
        <v>32.51</v>
      </c>
      <c r="HT17" s="42">
        <v>31.98</v>
      </c>
      <c r="HU17" s="42">
        <v>31.53</v>
      </c>
      <c r="HV17" s="42">
        <v>31.08</v>
      </c>
      <c r="HW17" s="42">
        <v>30.69</v>
      </c>
      <c r="HX17" s="42">
        <v>30.36</v>
      </c>
      <c r="HY17" s="42">
        <v>30.03</v>
      </c>
      <c r="HZ17" s="42">
        <v>29.77</v>
      </c>
      <c r="IA17" s="42">
        <v>29.51</v>
      </c>
      <c r="IB17" s="42">
        <v>29.32</v>
      </c>
      <c r="IC17" s="42">
        <v>29.11</v>
      </c>
      <c r="IE17" s="34">
        <v>30</v>
      </c>
      <c r="IF17" s="34">
        <v>613</v>
      </c>
      <c r="IH17" s="30">
        <v>30</v>
      </c>
      <c r="II17" s="43">
        <v>979.84</v>
      </c>
      <c r="IJ17" s="43">
        <v>228.66</v>
      </c>
      <c r="IL17" s="30">
        <v>30</v>
      </c>
      <c r="IM17" s="43">
        <v>835.84</v>
      </c>
      <c r="IN17" s="43">
        <v>196.11</v>
      </c>
      <c r="IO17" s="43">
        <v>115.76</v>
      </c>
      <c r="IQ17" s="23">
        <v>32</v>
      </c>
      <c r="IR17" s="44">
        <v>82.43</v>
      </c>
      <c r="IS17" s="44">
        <v>77.650000000000006</v>
      </c>
      <c r="IT17" s="44">
        <v>73.45</v>
      </c>
      <c r="IU17" s="44">
        <v>69.83</v>
      </c>
      <c r="IV17" s="44">
        <v>66.62</v>
      </c>
      <c r="IW17" s="44">
        <v>63.79</v>
      </c>
      <c r="IX17" s="44">
        <v>61.48</v>
      </c>
      <c r="IY17" s="44">
        <v>59.43</v>
      </c>
      <c r="IZ17" s="44">
        <v>57.65</v>
      </c>
      <c r="JA17" s="44">
        <v>55.97</v>
      </c>
      <c r="JB17" s="44">
        <v>54.55</v>
      </c>
      <c r="JC17" s="44">
        <v>53.24</v>
      </c>
      <c r="JD17" s="44">
        <v>52.03</v>
      </c>
      <c r="JE17" s="44">
        <v>50.98</v>
      </c>
      <c r="JF17" s="44">
        <v>50.03</v>
      </c>
      <c r="JG17" s="44">
        <v>49.19</v>
      </c>
      <c r="JI17" s="34">
        <v>12</v>
      </c>
      <c r="JJ17" s="34">
        <v>8</v>
      </c>
      <c r="JL17" s="45">
        <v>30</v>
      </c>
      <c r="JM17" s="46">
        <v>10.49</v>
      </c>
      <c r="JN17" s="46">
        <v>13.18</v>
      </c>
      <c r="JO17" s="46">
        <v>18.309999999999999</v>
      </c>
      <c r="JR17" s="34">
        <v>30</v>
      </c>
      <c r="JS17" s="42">
        <v>6.87</v>
      </c>
      <c r="JT17" s="42">
        <v>5.88</v>
      </c>
      <c r="JU17" s="42">
        <v>5.19</v>
      </c>
      <c r="JV17" s="42">
        <v>4.67</v>
      </c>
      <c r="JW17" s="42">
        <v>4.26</v>
      </c>
      <c r="JX17" s="42">
        <v>3.94</v>
      </c>
      <c r="JY17" s="42">
        <v>3.68</v>
      </c>
      <c r="JZ17" s="42">
        <v>3.47</v>
      </c>
      <c r="KA17" s="42">
        <v>3.28</v>
      </c>
      <c r="KB17" s="42">
        <v>3.13</v>
      </c>
      <c r="KC17" s="42">
        <v>3</v>
      </c>
      <c r="KD17" s="42">
        <v>2.88</v>
      </c>
      <c r="KE17" s="42">
        <v>2.78</v>
      </c>
      <c r="KF17" s="42">
        <v>2.7</v>
      </c>
      <c r="KG17" s="42">
        <v>2.62</v>
      </c>
      <c r="KH17" s="42">
        <v>2.5499999999999998</v>
      </c>
      <c r="KI17" s="42">
        <v>2.4900000000000002</v>
      </c>
      <c r="KJ17" s="42">
        <v>2.4300000000000002</v>
      </c>
      <c r="KK17" s="42">
        <v>2.38</v>
      </c>
      <c r="KL17" s="42">
        <v>2.34</v>
      </c>
      <c r="KM17" s="42">
        <v>2.2999999999999998</v>
      </c>
      <c r="KN17" s="42">
        <v>2.2599999999999998</v>
      </c>
      <c r="KO17" s="42">
        <v>2.23</v>
      </c>
      <c r="KP17" s="42">
        <v>2.2000000000000002</v>
      </c>
      <c r="KQ17" s="42">
        <v>2.1800000000000002</v>
      </c>
      <c r="KR17" s="42">
        <v>2.15</v>
      </c>
      <c r="KS17" s="42">
        <v>2.13</v>
      </c>
      <c r="KT17" s="42">
        <v>2.11</v>
      </c>
      <c r="KU17" s="42">
        <v>2.09</v>
      </c>
      <c r="KV17" s="42">
        <v>2.0699999999999998</v>
      </c>
      <c r="KW17" s="42">
        <v>2.06</v>
      </c>
      <c r="KX17" s="42">
        <v>2.04</v>
      </c>
      <c r="KY17" s="42">
        <v>2.0299999999999998</v>
      </c>
      <c r="KZ17" s="42">
        <v>2.02</v>
      </c>
      <c r="LA17" s="42">
        <v>2.0099999999999998</v>
      </c>
      <c r="LB17" s="42">
        <v>2</v>
      </c>
      <c r="LQ17" s="49" t="s">
        <v>116</v>
      </c>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row>
    <row r="18" spans="1:360" ht="19.8" customHeight="1" x14ac:dyDescent="0.4">
      <c r="A18" s="54"/>
      <c r="B18" s="13" t="s">
        <v>117</v>
      </c>
      <c r="C18" s="77">
        <v>0</v>
      </c>
      <c r="D18" s="17">
        <f>C18*D6/1000/(IF(D10="L/S",1/D9,IF(D10="HLY",2,IF(D10="QLY",4,IF(OR(D10="MLY",D10="SSS"),12,1)))))</f>
        <v>0</v>
      </c>
      <c r="E18" s="56"/>
      <c r="AF18" s="22" t="s">
        <v>37</v>
      </c>
      <c r="AG18" s="22" t="s">
        <v>38</v>
      </c>
      <c r="AH18" s="22" t="s">
        <v>52</v>
      </c>
      <c r="AI18" s="23">
        <v>15</v>
      </c>
      <c r="AJ18" s="23">
        <v>30</v>
      </c>
      <c r="AK18" s="27">
        <v>30000</v>
      </c>
      <c r="AL18" s="27">
        <v>500000</v>
      </c>
      <c r="AM18" s="23">
        <v>20</v>
      </c>
      <c r="AN18" s="23">
        <v>50</v>
      </c>
      <c r="AO18" s="23">
        <v>70</v>
      </c>
      <c r="AQ18" s="34">
        <v>31</v>
      </c>
      <c r="AR18" s="42">
        <v>77.8</v>
      </c>
      <c r="AT18" s="38">
        <v>31</v>
      </c>
      <c r="AU18" s="43">
        <v>11.12</v>
      </c>
      <c r="AV18" s="43">
        <v>14.08</v>
      </c>
      <c r="AW18" s="43">
        <v>19.78</v>
      </c>
      <c r="AX18" s="43"/>
      <c r="AY18" s="28" t="s">
        <v>46</v>
      </c>
      <c r="AZ18" s="50" t="s">
        <v>85</v>
      </c>
      <c r="BB18" s="23" t="s">
        <v>14</v>
      </c>
      <c r="BC18" s="23">
        <v>15</v>
      </c>
      <c r="BD18" s="23">
        <v>20</v>
      </c>
      <c r="BE18" s="23">
        <v>25</v>
      </c>
      <c r="BG18" s="23" t="s">
        <v>13</v>
      </c>
      <c r="BH18" s="23" t="s">
        <v>50</v>
      </c>
      <c r="BI18" s="23" t="s">
        <v>53</v>
      </c>
      <c r="BJ18" s="23" t="s">
        <v>51</v>
      </c>
      <c r="BK18" s="23" t="s">
        <v>88</v>
      </c>
      <c r="BL18" s="23" t="s">
        <v>54</v>
      </c>
      <c r="BP18" s="34">
        <v>18</v>
      </c>
      <c r="BQ18" s="42">
        <v>58.59</v>
      </c>
      <c r="BR18" s="42">
        <v>58.59</v>
      </c>
      <c r="BS18" s="42">
        <v>58.59</v>
      </c>
      <c r="BT18" s="42">
        <v>58.59</v>
      </c>
      <c r="BU18" s="42">
        <v>58.62</v>
      </c>
      <c r="BV18" s="42">
        <v>58.62</v>
      </c>
      <c r="BW18" s="42">
        <v>58.62</v>
      </c>
      <c r="BY18" s="34">
        <v>31</v>
      </c>
      <c r="BZ18" s="42">
        <v>219.7</v>
      </c>
      <c r="CA18" s="42">
        <v>182.59</v>
      </c>
      <c r="CB18" s="42">
        <v>156.09</v>
      </c>
      <c r="CC18" s="42">
        <v>136.22</v>
      </c>
      <c r="CD18" s="42">
        <v>120.77</v>
      </c>
      <c r="CE18" s="42">
        <v>108.4</v>
      </c>
      <c r="CF18" s="42">
        <v>97.91</v>
      </c>
      <c r="CG18" s="42">
        <v>89.56</v>
      </c>
      <c r="CH18" s="42">
        <v>82.32</v>
      </c>
      <c r="CI18" s="42">
        <v>76.59</v>
      </c>
      <c r="CJ18" s="42">
        <v>71.5</v>
      </c>
      <c r="CK18" s="42">
        <v>66.98</v>
      </c>
      <c r="CL18" s="42">
        <v>62.89</v>
      </c>
      <c r="CM18" s="42">
        <v>59.32</v>
      </c>
      <c r="CN18" s="42">
        <v>56.14</v>
      </c>
      <c r="CO18" s="42">
        <v>53.41</v>
      </c>
      <c r="CP18" s="42">
        <v>51.02</v>
      </c>
      <c r="CQ18" s="42">
        <v>48.74</v>
      </c>
      <c r="CR18" s="42">
        <v>46.66</v>
      </c>
      <c r="CS18" s="42">
        <v>44.64</v>
      </c>
      <c r="CT18" s="42">
        <v>42.85</v>
      </c>
      <c r="CU18" s="42">
        <v>41.32</v>
      </c>
      <c r="CV18" s="42">
        <v>39.950000000000003</v>
      </c>
      <c r="CW18" s="42">
        <v>38.56</v>
      </c>
      <c r="CX18" s="42">
        <v>37.46</v>
      </c>
      <c r="CY18" s="42">
        <v>36.35</v>
      </c>
      <c r="CZ18" s="42">
        <v>35.36</v>
      </c>
      <c r="DA18" s="42">
        <v>34.49</v>
      </c>
      <c r="DB18" s="42">
        <v>33.58</v>
      </c>
      <c r="DC18" s="42">
        <v>32.909999999999997</v>
      </c>
      <c r="DD18" s="42">
        <v>32.270000000000003</v>
      </c>
      <c r="DE18" s="42">
        <v>31.62</v>
      </c>
      <c r="DF18" s="42">
        <v>31.02</v>
      </c>
      <c r="DG18" s="42">
        <v>30.65</v>
      </c>
      <c r="DH18" s="42">
        <v>30.3</v>
      </c>
      <c r="DI18" s="42"/>
      <c r="DK18" s="34">
        <v>31</v>
      </c>
      <c r="DL18" s="42">
        <v>77.8</v>
      </c>
      <c r="DM18" s="42">
        <v>72.599999999999994</v>
      </c>
      <c r="DN18" s="42">
        <v>68.05</v>
      </c>
      <c r="DO18" s="42">
        <v>64.05</v>
      </c>
      <c r="DP18" s="42">
        <v>60.5</v>
      </c>
      <c r="DQ18" s="42">
        <v>57.3</v>
      </c>
      <c r="DR18" s="42">
        <v>54.45</v>
      </c>
      <c r="DS18" s="42">
        <v>51.85</v>
      </c>
      <c r="DT18" s="42">
        <v>49.55</v>
      </c>
      <c r="DU18" s="42">
        <v>47.5</v>
      </c>
      <c r="DV18" s="42">
        <v>45.6</v>
      </c>
      <c r="DW18" s="42">
        <v>43.9</v>
      </c>
      <c r="DX18" s="42">
        <v>42.35</v>
      </c>
      <c r="DY18" s="42">
        <v>41</v>
      </c>
      <c r="DZ18" s="42">
        <v>39.75</v>
      </c>
      <c r="EA18" s="42">
        <v>38.6</v>
      </c>
      <c r="EC18" s="34">
        <v>31</v>
      </c>
      <c r="ED18" s="42">
        <v>35.5</v>
      </c>
      <c r="EE18" s="42">
        <v>28.8</v>
      </c>
      <c r="EF18" s="42">
        <v>24.55</v>
      </c>
      <c r="EG18" s="42">
        <v>21.65</v>
      </c>
      <c r="EH18" s="42">
        <v>19.5</v>
      </c>
      <c r="EI18" s="42">
        <v>17.899999999999999</v>
      </c>
      <c r="EJ18" s="42">
        <v>16.55</v>
      </c>
      <c r="EK18" s="42">
        <v>15.65</v>
      </c>
      <c r="EL18" s="42">
        <v>14.85</v>
      </c>
      <c r="EM18" s="42">
        <v>14.2</v>
      </c>
      <c r="EN18" s="42">
        <v>13.65</v>
      </c>
      <c r="EO18" s="42">
        <v>13.25</v>
      </c>
      <c r="EP18" s="42">
        <v>12.85</v>
      </c>
      <c r="EQ18" s="42">
        <v>12.55</v>
      </c>
      <c r="ER18" s="42">
        <v>12.3</v>
      </c>
      <c r="ES18" s="42">
        <v>12.1</v>
      </c>
      <c r="ET18" s="42">
        <v>11.9</v>
      </c>
      <c r="EU18" s="42">
        <v>11.8</v>
      </c>
      <c r="EV18" s="42">
        <v>11.65</v>
      </c>
      <c r="EW18" s="42">
        <v>11.55</v>
      </c>
      <c r="EX18" s="42">
        <v>11.5</v>
      </c>
      <c r="EZ18" s="34">
        <v>31</v>
      </c>
      <c r="FA18" s="42">
        <v>254.83</v>
      </c>
      <c r="FB18" s="42">
        <v>212.39</v>
      </c>
      <c r="FC18" s="42">
        <v>182.04</v>
      </c>
      <c r="FD18" s="42">
        <v>159.22999999999999</v>
      </c>
      <c r="FE18" s="42">
        <v>141.44</v>
      </c>
      <c r="FF18" s="42">
        <v>128.02000000000001</v>
      </c>
      <c r="FG18" s="42">
        <v>116.15</v>
      </c>
      <c r="FH18" s="42">
        <v>106.23</v>
      </c>
      <c r="FI18" s="42">
        <v>97.8</v>
      </c>
      <c r="FJ18" s="42">
        <v>90.55</v>
      </c>
      <c r="FK18" s="42">
        <v>85.45</v>
      </c>
      <c r="FL18" s="42">
        <v>79.78</v>
      </c>
      <c r="FM18" s="42">
        <v>74.760000000000005</v>
      </c>
      <c r="FN18" s="42">
        <v>70.290000000000006</v>
      </c>
      <c r="FO18" s="42">
        <v>66.27</v>
      </c>
      <c r="FP18" s="42">
        <v>62.65</v>
      </c>
      <c r="FQ18" s="42">
        <v>59.36</v>
      </c>
      <c r="FR18" s="42">
        <v>56.37</v>
      </c>
      <c r="FS18" s="42">
        <v>53.63</v>
      </c>
      <c r="FT18" s="42">
        <v>51.13</v>
      </c>
      <c r="FU18" s="42">
        <v>48.82</v>
      </c>
      <c r="FV18" s="42">
        <v>46.7</v>
      </c>
      <c r="FW18" s="42">
        <v>44.74</v>
      </c>
      <c r="FX18" s="42">
        <v>42.92</v>
      </c>
      <c r="FY18" s="42">
        <v>41.24</v>
      </c>
      <c r="FZ18" s="42">
        <v>39.67</v>
      </c>
      <c r="GA18" s="42">
        <v>38.21</v>
      </c>
      <c r="GB18" s="42">
        <v>36.85</v>
      </c>
      <c r="GC18" s="42">
        <v>35.57</v>
      </c>
      <c r="GD18" s="42">
        <v>34.4</v>
      </c>
      <c r="GE18" s="42">
        <v>33.29</v>
      </c>
      <c r="GF18" s="42">
        <v>32.26</v>
      </c>
      <c r="GG18" s="42">
        <v>31.29</v>
      </c>
      <c r="GH18" s="42">
        <v>30.39</v>
      </c>
      <c r="GI18" s="42">
        <v>29.54</v>
      </c>
      <c r="GJ18" s="42"/>
      <c r="GX18" s="34">
        <v>31</v>
      </c>
      <c r="GY18" s="42">
        <v>72.650000000000006</v>
      </c>
      <c r="GZ18" s="42">
        <v>67.13</v>
      </c>
      <c r="HA18" s="42">
        <v>62.41</v>
      </c>
      <c r="HB18" s="42">
        <v>58.51</v>
      </c>
      <c r="HC18" s="42">
        <v>55.09</v>
      </c>
      <c r="HD18" s="42">
        <v>52.23</v>
      </c>
      <c r="HE18" s="42">
        <v>49.73</v>
      </c>
      <c r="HF18" s="42">
        <v>47.48</v>
      </c>
      <c r="HG18" s="42">
        <v>45.5</v>
      </c>
      <c r="HH18" s="42">
        <v>43.82</v>
      </c>
      <c r="HI18" s="42">
        <v>42.28</v>
      </c>
      <c r="HJ18" s="42">
        <v>40.89</v>
      </c>
      <c r="HK18" s="42">
        <v>39.67</v>
      </c>
      <c r="HL18" s="42">
        <v>38.61</v>
      </c>
      <c r="HM18" s="42">
        <v>37.520000000000003</v>
      </c>
      <c r="HN18" s="42">
        <v>36.6</v>
      </c>
      <c r="HO18" s="42">
        <v>35.979999999999997</v>
      </c>
      <c r="HP18" s="42">
        <v>35.03</v>
      </c>
      <c r="HQ18" s="42">
        <v>34.369999999999997</v>
      </c>
      <c r="HR18" s="42">
        <v>33.74</v>
      </c>
      <c r="HS18" s="42">
        <v>33.200000000000003</v>
      </c>
      <c r="HT18" s="42">
        <v>32.68</v>
      </c>
      <c r="HU18" s="42">
        <v>32.24</v>
      </c>
      <c r="HV18" s="42">
        <v>31.79</v>
      </c>
      <c r="HW18" s="42">
        <v>31.41</v>
      </c>
      <c r="HX18" s="42">
        <v>31.07</v>
      </c>
      <c r="HY18" s="42">
        <v>30.7</v>
      </c>
      <c r="HZ18" s="42">
        <v>30.5</v>
      </c>
      <c r="IA18" s="42">
        <v>30.26</v>
      </c>
      <c r="IB18" s="42">
        <v>30.1</v>
      </c>
      <c r="IC18" s="42"/>
      <c r="IE18" s="34">
        <v>31</v>
      </c>
      <c r="IF18" s="34">
        <v>623</v>
      </c>
      <c r="IH18" s="30">
        <v>31</v>
      </c>
      <c r="II18" s="43">
        <v>979.9</v>
      </c>
      <c r="IJ18" s="43">
        <v>228.72</v>
      </c>
      <c r="IL18" s="30">
        <v>31</v>
      </c>
      <c r="IM18" s="43">
        <v>835.89</v>
      </c>
      <c r="IN18" s="43">
        <v>196.15</v>
      </c>
      <c r="IO18" s="43">
        <v>115.8</v>
      </c>
      <c r="IQ18" s="23">
        <v>33</v>
      </c>
      <c r="IR18" s="44">
        <v>83.42</v>
      </c>
      <c r="IS18" s="44">
        <v>78.7</v>
      </c>
      <c r="IT18" s="44">
        <v>74.55</v>
      </c>
      <c r="IU18" s="44">
        <v>70.98</v>
      </c>
      <c r="IV18" s="44">
        <v>67.78</v>
      </c>
      <c r="IW18" s="44">
        <v>65</v>
      </c>
      <c r="IX18" s="44">
        <v>62.74</v>
      </c>
      <c r="IY18" s="44">
        <v>60.74</v>
      </c>
      <c r="IZ18" s="44">
        <v>58.95</v>
      </c>
      <c r="JA18" s="44">
        <v>57.33</v>
      </c>
      <c r="JB18" s="44">
        <v>55.91</v>
      </c>
      <c r="JC18" s="44">
        <v>54.65</v>
      </c>
      <c r="JD18" s="44">
        <v>53.5</v>
      </c>
      <c r="JE18" s="44">
        <v>52.5</v>
      </c>
      <c r="JF18" s="44">
        <v>51.56</v>
      </c>
      <c r="JG18" s="44">
        <v>50.77</v>
      </c>
      <c r="JI18" s="34">
        <v>13</v>
      </c>
      <c r="JJ18" s="34">
        <v>8</v>
      </c>
      <c r="JL18" s="45">
        <v>31</v>
      </c>
      <c r="JM18" s="46">
        <v>11.12</v>
      </c>
      <c r="JN18" s="46">
        <v>14.08</v>
      </c>
      <c r="JO18" s="46">
        <v>19.78</v>
      </c>
      <c r="JR18" s="34">
        <v>31</v>
      </c>
      <c r="JS18" s="42">
        <v>6.81</v>
      </c>
      <c r="JT18" s="42">
        <v>5.84</v>
      </c>
      <c r="JU18" s="42">
        <v>5.15</v>
      </c>
      <c r="JV18" s="42">
        <v>4.63</v>
      </c>
      <c r="JW18" s="42">
        <v>4.2300000000000004</v>
      </c>
      <c r="JX18" s="42">
        <v>3.91</v>
      </c>
      <c r="JY18" s="42">
        <v>3.65</v>
      </c>
      <c r="JZ18" s="42">
        <v>3.44</v>
      </c>
      <c r="KA18" s="42">
        <v>3.26</v>
      </c>
      <c r="KB18" s="42">
        <v>3.11</v>
      </c>
      <c r="KC18" s="42">
        <v>2.98</v>
      </c>
      <c r="KD18" s="42">
        <v>2.86</v>
      </c>
      <c r="KE18" s="42">
        <v>2.76</v>
      </c>
      <c r="KF18" s="42">
        <v>2.68</v>
      </c>
      <c r="KG18" s="42">
        <v>2.6</v>
      </c>
      <c r="KH18" s="42">
        <v>2.5299999999999998</v>
      </c>
      <c r="KI18" s="42">
        <v>2.4700000000000002</v>
      </c>
      <c r="KJ18" s="42">
        <v>2.42</v>
      </c>
      <c r="KK18" s="42">
        <v>2.37</v>
      </c>
      <c r="KL18" s="42">
        <v>2.33</v>
      </c>
      <c r="KM18" s="42">
        <v>2.29</v>
      </c>
      <c r="KN18" s="42">
        <v>2.25</v>
      </c>
      <c r="KO18" s="42">
        <v>2.2200000000000002</v>
      </c>
      <c r="KP18" s="42">
        <v>2.19</v>
      </c>
      <c r="KQ18" s="42">
        <v>2.16</v>
      </c>
      <c r="KR18" s="42">
        <v>2.14</v>
      </c>
      <c r="KS18" s="42">
        <v>2.12</v>
      </c>
      <c r="KT18" s="42">
        <v>2.1</v>
      </c>
      <c r="KU18" s="42">
        <v>2.08</v>
      </c>
      <c r="KV18" s="42">
        <v>2.06</v>
      </c>
      <c r="KW18" s="42">
        <v>2.0499999999999998</v>
      </c>
      <c r="KX18" s="42">
        <v>2.0299999999999998</v>
      </c>
      <c r="KY18" s="42">
        <v>2.02</v>
      </c>
      <c r="KZ18" s="42">
        <v>2.0099999999999998</v>
      </c>
      <c r="LA18" s="42">
        <v>2</v>
      </c>
      <c r="LB18" s="42"/>
      <c r="LQ18" s="49" t="s">
        <v>89</v>
      </c>
      <c r="LR18" s="51">
        <v>20</v>
      </c>
      <c r="LS18" s="51">
        <v>21</v>
      </c>
      <c r="LT18" s="51">
        <v>22</v>
      </c>
      <c r="LU18" s="51">
        <v>23</v>
      </c>
      <c r="LV18" s="51">
        <v>24</v>
      </c>
      <c r="LW18" s="51">
        <v>25</v>
      </c>
      <c r="LX18" s="51">
        <v>26</v>
      </c>
      <c r="LY18" s="51">
        <v>27</v>
      </c>
      <c r="LZ18" s="51">
        <v>28</v>
      </c>
      <c r="MA18" s="51">
        <v>29</v>
      </c>
      <c r="MB18" s="51">
        <v>30</v>
      </c>
      <c r="MC18" s="51">
        <v>31</v>
      </c>
      <c r="MD18" s="51">
        <v>32</v>
      </c>
      <c r="ME18" s="51">
        <v>33</v>
      </c>
      <c r="MF18" s="51">
        <v>34</v>
      </c>
      <c r="MG18" s="51">
        <v>35</v>
      </c>
      <c r="MH18" s="51">
        <v>36</v>
      </c>
      <c r="MI18" s="51">
        <v>37</v>
      </c>
      <c r="MJ18" s="51">
        <v>38</v>
      </c>
      <c r="MK18" s="51">
        <v>39</v>
      </c>
      <c r="ML18" s="51">
        <v>40</v>
      </c>
      <c r="MM18" s="51">
        <v>41</v>
      </c>
      <c r="MN18" s="51">
        <v>42</v>
      </c>
      <c r="MO18" s="51">
        <v>43</v>
      </c>
      <c r="MP18" s="51">
        <v>44</v>
      </c>
      <c r="MQ18" s="51">
        <v>45</v>
      </c>
      <c r="MR18" s="51">
        <v>46</v>
      </c>
      <c r="MS18" s="51">
        <v>47</v>
      </c>
      <c r="MT18" s="51">
        <v>48</v>
      </c>
      <c r="MU18" s="51">
        <v>49</v>
      </c>
      <c r="MV18" s="51">
        <v>50</v>
      </c>
    </row>
    <row r="19" spans="1:360" ht="19.8" customHeight="1" x14ac:dyDescent="0.4">
      <c r="A19" s="54"/>
      <c r="B19" s="14" t="s">
        <v>48</v>
      </c>
      <c r="C19" s="76" t="s">
        <v>11</v>
      </c>
      <c r="D19" s="17">
        <f ca="1">IF(AND(C19="YES",D4="CMBP-12"),VLOOKUP(D7,AT5:AU37,2,0)/(IF(D10="L/S",1/D9,IF(D10="HLY",2,IF(D10="QLY",4,IF(OR(D10="MLY",D10="SSS"),12,1)))))/(D6/1000)*(D15*D6/1000),
IF(AND(C19="YES",D4="CMBP-15"),VLOOKUP(D7,AT5:AV37,3,0)/(IF(D10="L/S",1/D9,IF(D10="HLY",2,IF(D10="QLY",4,IF(OR(D10="MLY",D10="SSS"),12,1)))))/(D6/1000)*(D15*D6/1000),
IF(AND(C19="YES",D4="CMBP-20"),VLOOKUP(D7,AT5:AW37,4,0)/(IF(D10="L/S",1/D9,IF(D10="HLY",2,IF(D10="QLY",4,IF(OR(D10="MLY",D10="SSS"),12,1)))))/(D6/1000)*(D15*D6/1000),
IF(AND(C19="YES",D4="YEAPP"),INDEX(IQ40:JP47,MATCH(D8,IQ40:IQ47,0),MATCH(D7,IQ40:JP40,0))/100*(D15*D6/1000)/(IF(D10="L/S",1/D9,IF(D10="HLY",2,IF(D10="QLY",4,IF(OR(D10="MLY",D10="SSS"),12,1))))),
IF(AND(C19="YES",D4="ME-NV III"),INDEX(LQ4:MV15,MATCH(18-D8,LQ4:LQ15,0),MATCH(D7,LQ4:MV4,0))/100*(D15*D6/1000)/(IF(D10="L/S",1/D9,IF(D10="HLY",2,IF(D10="QLY",4,IF(OR(D10="MLY",D10="SSS"),12,1))))),IF(AND(C19="YES",D4&lt;&gt;"CMBP-12",D4&lt;&gt;"CMBP-15",D4&lt;&gt;"CMBP-20",D4&lt;&gt;"YEAPP",D4&lt;&gt;"ME-NV III"),"N/A",0)
)))))</f>
        <v>38.675000000000004</v>
      </c>
      <c r="E19" s="56"/>
      <c r="AF19" s="22" t="s">
        <v>27</v>
      </c>
      <c r="AG19" s="22" t="s">
        <v>28</v>
      </c>
      <c r="AH19" s="22" t="s">
        <v>50</v>
      </c>
      <c r="AI19" s="23">
        <v>5</v>
      </c>
      <c r="AJ19" s="23">
        <v>20</v>
      </c>
      <c r="AK19" s="27">
        <v>100000</v>
      </c>
      <c r="AL19" s="27">
        <v>1000000</v>
      </c>
      <c r="AM19" s="23">
        <v>55</v>
      </c>
      <c r="AN19" s="23">
        <v>70</v>
      </c>
      <c r="AO19" s="23">
        <v>90</v>
      </c>
      <c r="AQ19" s="34">
        <v>32</v>
      </c>
      <c r="AR19" s="42">
        <v>78</v>
      </c>
      <c r="AT19" s="38">
        <v>32</v>
      </c>
      <c r="AU19" s="43">
        <v>11.85</v>
      </c>
      <c r="AV19" s="43">
        <v>15.13</v>
      </c>
      <c r="AW19" s="43">
        <v>21.46</v>
      </c>
      <c r="AX19" s="43"/>
      <c r="AY19" s="34">
        <v>0</v>
      </c>
      <c r="AZ19" s="42">
        <v>56.6</v>
      </c>
      <c r="BB19" s="23">
        <v>18</v>
      </c>
      <c r="BC19" s="42">
        <v>113.45</v>
      </c>
      <c r="BD19" s="42">
        <v>92.45</v>
      </c>
      <c r="BE19" s="42">
        <v>76.349999999999994</v>
      </c>
      <c r="BG19" s="23">
        <v>5</v>
      </c>
      <c r="BH19" s="23">
        <v>1719.28</v>
      </c>
      <c r="BI19" s="23">
        <v>423.56</v>
      </c>
      <c r="BJ19" s="23">
        <v>222.77</v>
      </c>
      <c r="BK19" s="23">
        <v>110.44</v>
      </c>
      <c r="BL19" s="23">
        <v>36.61</v>
      </c>
      <c r="BP19" s="34">
        <v>19</v>
      </c>
      <c r="BQ19" s="42">
        <v>55.2</v>
      </c>
      <c r="BR19" s="42">
        <v>55.2</v>
      </c>
      <c r="BS19" s="42">
        <v>55.2</v>
      </c>
      <c r="BT19" s="42">
        <v>55.2</v>
      </c>
      <c r="BU19" s="42">
        <v>55.24</v>
      </c>
      <c r="BV19" s="42">
        <v>55.24</v>
      </c>
      <c r="BW19" s="42">
        <v>55.24</v>
      </c>
      <c r="BY19" s="34">
        <v>32</v>
      </c>
      <c r="BZ19" s="42">
        <v>219.74</v>
      </c>
      <c r="CA19" s="42">
        <v>182.64</v>
      </c>
      <c r="CB19" s="42">
        <v>156.16</v>
      </c>
      <c r="CC19" s="42">
        <v>136.30000000000001</v>
      </c>
      <c r="CD19" s="42">
        <v>120.87</v>
      </c>
      <c r="CE19" s="42">
        <v>108.48</v>
      </c>
      <c r="CF19" s="42">
        <v>98.04</v>
      </c>
      <c r="CG19" s="42">
        <v>89.74</v>
      </c>
      <c r="CH19" s="42">
        <v>82.5</v>
      </c>
      <c r="CI19" s="42">
        <v>76.73</v>
      </c>
      <c r="CJ19" s="42">
        <v>71.650000000000006</v>
      </c>
      <c r="CK19" s="42">
        <v>67.099999999999994</v>
      </c>
      <c r="CL19" s="42">
        <v>63.03</v>
      </c>
      <c r="CM19" s="42">
        <v>59.47</v>
      </c>
      <c r="CN19" s="42">
        <v>56.34</v>
      </c>
      <c r="CO19" s="42">
        <v>53.61</v>
      </c>
      <c r="CP19" s="42">
        <v>51.27</v>
      </c>
      <c r="CQ19" s="42">
        <v>48.97</v>
      </c>
      <c r="CR19" s="42">
        <v>46.92</v>
      </c>
      <c r="CS19" s="42">
        <v>44.9</v>
      </c>
      <c r="CT19" s="42">
        <v>43.14</v>
      </c>
      <c r="CU19" s="42">
        <v>41.64</v>
      </c>
      <c r="CV19" s="42">
        <v>40.31</v>
      </c>
      <c r="CW19" s="42">
        <v>38.92</v>
      </c>
      <c r="CX19" s="42">
        <v>37.85</v>
      </c>
      <c r="CY19" s="42">
        <v>36.75</v>
      </c>
      <c r="CZ19" s="42">
        <v>35.79</v>
      </c>
      <c r="DA19" s="42">
        <v>34.950000000000003</v>
      </c>
      <c r="DB19" s="42">
        <v>34.04</v>
      </c>
      <c r="DC19" s="42">
        <v>33.42</v>
      </c>
      <c r="DD19" s="42">
        <v>32.799999999999997</v>
      </c>
      <c r="DE19" s="42">
        <v>32.130000000000003</v>
      </c>
      <c r="DF19" s="42">
        <v>31.57</v>
      </c>
      <c r="DG19" s="42">
        <v>31.2</v>
      </c>
      <c r="DH19" s="42"/>
      <c r="DI19" s="42"/>
      <c r="DK19" s="34">
        <v>32</v>
      </c>
      <c r="DL19" s="42">
        <v>78.2</v>
      </c>
      <c r="DM19" s="42">
        <v>73.05</v>
      </c>
      <c r="DN19" s="42">
        <v>68.5</v>
      </c>
      <c r="DO19" s="42">
        <v>64.5</v>
      </c>
      <c r="DP19" s="42">
        <v>60.95</v>
      </c>
      <c r="DQ19" s="42">
        <v>57.8</v>
      </c>
      <c r="DR19" s="42">
        <v>54.95</v>
      </c>
      <c r="DS19" s="42">
        <v>52.45</v>
      </c>
      <c r="DT19" s="42">
        <v>50.15</v>
      </c>
      <c r="DU19" s="42">
        <v>48.1</v>
      </c>
      <c r="DV19" s="42">
        <v>46.2</v>
      </c>
      <c r="DW19" s="42">
        <v>44.55</v>
      </c>
      <c r="DX19" s="42">
        <v>43.05</v>
      </c>
      <c r="DY19" s="42">
        <v>41.7</v>
      </c>
      <c r="DZ19" s="42">
        <v>40.5</v>
      </c>
      <c r="EA19" s="42">
        <v>39.4</v>
      </c>
      <c r="EC19" s="34">
        <v>32</v>
      </c>
      <c r="ED19" s="42">
        <v>36.299999999999997</v>
      </c>
      <c r="EE19" s="42">
        <v>29.55</v>
      </c>
      <c r="EF19" s="42">
        <v>25.3</v>
      </c>
      <c r="EG19" s="42">
        <v>22.3</v>
      </c>
      <c r="EH19" s="42">
        <v>20.149999999999999</v>
      </c>
      <c r="EI19" s="42">
        <v>18.55</v>
      </c>
      <c r="EJ19" s="42">
        <v>17.3</v>
      </c>
      <c r="EK19" s="42">
        <v>16.3</v>
      </c>
      <c r="EL19" s="42">
        <v>15.5</v>
      </c>
      <c r="EM19" s="42">
        <v>14.8</v>
      </c>
      <c r="EN19" s="42">
        <v>14.3</v>
      </c>
      <c r="EO19" s="42">
        <v>13.85</v>
      </c>
      <c r="EP19" s="42">
        <v>13.5</v>
      </c>
      <c r="EQ19" s="42">
        <v>13.15</v>
      </c>
      <c r="ER19" s="42">
        <v>12.9</v>
      </c>
      <c r="ES19" s="42">
        <v>12.7</v>
      </c>
      <c r="ET19" s="42">
        <v>12.55</v>
      </c>
      <c r="EU19" s="42">
        <v>12.4</v>
      </c>
      <c r="EV19" s="42">
        <v>12.25</v>
      </c>
      <c r="EW19" s="42">
        <v>12.15</v>
      </c>
      <c r="EX19" s="42">
        <v>12.1</v>
      </c>
      <c r="EZ19" s="34">
        <v>32</v>
      </c>
      <c r="FA19" s="42">
        <v>255.94</v>
      </c>
      <c r="FB19" s="42">
        <v>213.33</v>
      </c>
      <c r="FC19" s="42">
        <v>182.86</v>
      </c>
      <c r="FD19" s="42">
        <v>159.96</v>
      </c>
      <c r="FE19" s="42">
        <v>142.1</v>
      </c>
      <c r="FF19" s="42">
        <v>128.63</v>
      </c>
      <c r="FG19" s="42">
        <v>116.72</v>
      </c>
      <c r="FH19" s="42">
        <v>106.76</v>
      </c>
      <c r="FI19" s="42">
        <v>98.3</v>
      </c>
      <c r="FJ19" s="42">
        <v>91.01</v>
      </c>
      <c r="FK19" s="42">
        <v>85.9</v>
      </c>
      <c r="FL19" s="42">
        <v>80.2</v>
      </c>
      <c r="FM19" s="42">
        <v>75.16</v>
      </c>
      <c r="FN19" s="42">
        <v>70.67</v>
      </c>
      <c r="FO19" s="42">
        <v>66.63</v>
      </c>
      <c r="FP19" s="42">
        <v>63</v>
      </c>
      <c r="FQ19" s="42">
        <v>59.7</v>
      </c>
      <c r="FR19" s="42">
        <v>56.7</v>
      </c>
      <c r="FS19" s="42">
        <v>53.96</v>
      </c>
      <c r="FT19" s="42">
        <v>51.44</v>
      </c>
      <c r="FU19" s="42">
        <v>49.14</v>
      </c>
      <c r="FV19" s="42">
        <v>47.01</v>
      </c>
      <c r="FW19" s="42">
        <v>45.05</v>
      </c>
      <c r="FX19" s="42">
        <v>43.23</v>
      </c>
      <c r="FY19" s="42">
        <v>41.54</v>
      </c>
      <c r="FZ19" s="42">
        <v>39.97</v>
      </c>
      <c r="GA19" s="42">
        <v>38.5</v>
      </c>
      <c r="GB19" s="42">
        <v>37.14</v>
      </c>
      <c r="GC19" s="42">
        <v>35.880000000000003</v>
      </c>
      <c r="GD19" s="42">
        <v>34.700000000000003</v>
      </c>
      <c r="GE19" s="42">
        <v>33.590000000000003</v>
      </c>
      <c r="GF19" s="42">
        <v>32.56</v>
      </c>
      <c r="GG19" s="42">
        <v>31.59</v>
      </c>
      <c r="GH19" s="42">
        <v>30.69</v>
      </c>
      <c r="GI19" s="42"/>
      <c r="GJ19" s="42"/>
      <c r="GX19" s="34">
        <v>32</v>
      </c>
      <c r="GY19" s="42">
        <v>73.819999999999993</v>
      </c>
      <c r="GZ19" s="42">
        <v>68.23</v>
      </c>
      <c r="HA19" s="42">
        <v>63.44</v>
      </c>
      <c r="HB19" s="42">
        <v>59.48</v>
      </c>
      <c r="HC19" s="42">
        <v>56.03</v>
      </c>
      <c r="HD19" s="42">
        <v>53.12</v>
      </c>
      <c r="HE19" s="42">
        <v>50.59</v>
      </c>
      <c r="HF19" s="42">
        <v>48.33</v>
      </c>
      <c r="HG19" s="42">
        <v>46.29</v>
      </c>
      <c r="HH19" s="42">
        <v>44.59</v>
      </c>
      <c r="HI19" s="42">
        <v>43.04</v>
      </c>
      <c r="HJ19" s="42">
        <v>41.63</v>
      </c>
      <c r="HK19" s="42">
        <v>40.43</v>
      </c>
      <c r="HL19" s="42">
        <v>39.340000000000003</v>
      </c>
      <c r="HM19" s="42">
        <v>38.25</v>
      </c>
      <c r="HN19" s="42">
        <v>37.33</v>
      </c>
      <c r="HO19" s="42">
        <v>36.74</v>
      </c>
      <c r="HP19" s="42">
        <v>35.74</v>
      </c>
      <c r="HQ19" s="42">
        <v>35.08</v>
      </c>
      <c r="HR19" s="42">
        <v>34.47</v>
      </c>
      <c r="HS19" s="42">
        <v>33.94</v>
      </c>
      <c r="HT19" s="42">
        <v>33.409999999999997</v>
      </c>
      <c r="HU19" s="42">
        <v>32.97</v>
      </c>
      <c r="HV19" s="42">
        <v>32.549999999999997</v>
      </c>
      <c r="HW19" s="42">
        <v>32.200000000000003</v>
      </c>
      <c r="HX19" s="42">
        <v>31.84</v>
      </c>
      <c r="HY19" s="42">
        <v>31.4</v>
      </c>
      <c r="HZ19" s="42">
        <v>31.29</v>
      </c>
      <c r="IA19" s="42">
        <v>31.09</v>
      </c>
      <c r="IB19" s="42"/>
      <c r="IC19" s="42"/>
      <c r="IE19" s="34">
        <v>32</v>
      </c>
      <c r="IF19" s="34">
        <v>631</v>
      </c>
      <c r="IH19" s="30">
        <v>32</v>
      </c>
      <c r="II19" s="43">
        <v>979.96</v>
      </c>
      <c r="IJ19" s="43">
        <v>228.77</v>
      </c>
      <c r="IL19" s="30">
        <v>32</v>
      </c>
      <c r="IM19" s="43">
        <v>835.94</v>
      </c>
      <c r="IN19" s="43">
        <v>196.18</v>
      </c>
      <c r="IO19" s="43">
        <v>115.83</v>
      </c>
      <c r="IQ19" s="23">
        <v>34</v>
      </c>
      <c r="IR19" s="44">
        <v>84.53</v>
      </c>
      <c r="IS19" s="44">
        <v>79.849999999999994</v>
      </c>
      <c r="IT19" s="44">
        <v>75.760000000000005</v>
      </c>
      <c r="IU19" s="44">
        <v>72.19</v>
      </c>
      <c r="IV19" s="44">
        <v>69.09</v>
      </c>
      <c r="IW19" s="44">
        <v>66.36</v>
      </c>
      <c r="IX19" s="44">
        <v>64.099999999999994</v>
      </c>
      <c r="IY19" s="44">
        <v>62.16</v>
      </c>
      <c r="IZ19" s="44">
        <v>60.38</v>
      </c>
      <c r="JA19" s="44">
        <v>58.85</v>
      </c>
      <c r="JB19" s="44">
        <v>57.44</v>
      </c>
      <c r="JC19" s="44">
        <v>56.23</v>
      </c>
      <c r="JD19" s="44">
        <v>55.13</v>
      </c>
      <c r="JE19" s="44">
        <v>54.13</v>
      </c>
      <c r="JF19" s="44">
        <v>53.24</v>
      </c>
      <c r="JG19" s="44">
        <v>52.45</v>
      </c>
      <c r="JI19" s="34">
        <v>14</v>
      </c>
      <c r="JJ19" s="34">
        <v>9</v>
      </c>
      <c r="JL19" s="45">
        <v>32</v>
      </c>
      <c r="JM19" s="46">
        <v>11.85</v>
      </c>
      <c r="JN19" s="46">
        <v>15.13</v>
      </c>
      <c r="JO19" s="46">
        <v>21.46</v>
      </c>
      <c r="JR19" s="34">
        <v>32</v>
      </c>
      <c r="JS19" s="42">
        <v>6.75</v>
      </c>
      <c r="JT19" s="42">
        <v>5.79</v>
      </c>
      <c r="JU19" s="42">
        <v>5.0999999999999996</v>
      </c>
      <c r="JV19" s="42">
        <v>4.59</v>
      </c>
      <c r="JW19" s="42">
        <v>4.1900000000000004</v>
      </c>
      <c r="JX19" s="42">
        <v>3.88</v>
      </c>
      <c r="JY19" s="42">
        <v>3.62</v>
      </c>
      <c r="JZ19" s="42">
        <v>3.41</v>
      </c>
      <c r="KA19" s="42">
        <v>3.23</v>
      </c>
      <c r="KB19" s="42">
        <v>3.08</v>
      </c>
      <c r="KC19" s="42">
        <v>2.95</v>
      </c>
      <c r="KD19" s="42">
        <v>2.84</v>
      </c>
      <c r="KE19" s="42">
        <v>2.74</v>
      </c>
      <c r="KF19" s="42">
        <v>2.66</v>
      </c>
      <c r="KG19" s="42">
        <v>2.58</v>
      </c>
      <c r="KH19" s="42">
        <v>2.5099999999999998</v>
      </c>
      <c r="KI19" s="42">
        <v>2.4500000000000002</v>
      </c>
      <c r="KJ19" s="42">
        <v>2.4</v>
      </c>
      <c r="KK19" s="42">
        <v>2.35</v>
      </c>
      <c r="KL19" s="42">
        <v>2.31</v>
      </c>
      <c r="KM19" s="42">
        <v>2.27</v>
      </c>
      <c r="KN19" s="42">
        <v>2.23</v>
      </c>
      <c r="KO19" s="42">
        <v>2.2000000000000002</v>
      </c>
      <c r="KP19" s="42">
        <v>2.17</v>
      </c>
      <c r="KQ19" s="42">
        <v>2.15</v>
      </c>
      <c r="KR19" s="42">
        <v>2.12</v>
      </c>
      <c r="KS19" s="42">
        <v>2.1</v>
      </c>
      <c r="KT19" s="42">
        <v>2.08</v>
      </c>
      <c r="KU19" s="42">
        <v>2.0699999999999998</v>
      </c>
      <c r="KV19" s="42">
        <v>2.0499999999999998</v>
      </c>
      <c r="KW19" s="42">
        <v>2.04</v>
      </c>
      <c r="KX19" s="42">
        <v>2.02</v>
      </c>
      <c r="KY19" s="42">
        <v>2.0099999999999998</v>
      </c>
      <c r="KZ19" s="42">
        <v>2</v>
      </c>
      <c r="LA19" s="42"/>
      <c r="LB19" s="42"/>
      <c r="LQ19" s="52">
        <v>8</v>
      </c>
      <c r="LR19" s="53">
        <v>2.1</v>
      </c>
      <c r="LS19" s="53">
        <v>2.1</v>
      </c>
      <c r="LT19" s="53">
        <v>2.1</v>
      </c>
      <c r="LU19" s="53">
        <v>2.1</v>
      </c>
      <c r="LV19" s="53">
        <v>2.1</v>
      </c>
      <c r="LW19" s="53">
        <v>2.1</v>
      </c>
      <c r="LX19" s="53">
        <v>2.5499999999999998</v>
      </c>
      <c r="LY19" s="53">
        <v>2.5499999999999998</v>
      </c>
      <c r="LZ19" s="53">
        <v>2.5499999999999998</v>
      </c>
      <c r="MA19" s="53">
        <v>2.5499999999999998</v>
      </c>
      <c r="MB19" s="53">
        <v>2.5499999999999998</v>
      </c>
      <c r="MC19" s="53">
        <v>3.4</v>
      </c>
      <c r="MD19" s="53">
        <v>3.4</v>
      </c>
      <c r="ME19" s="53">
        <v>3.4</v>
      </c>
      <c r="MF19" s="53">
        <v>3.4</v>
      </c>
      <c r="MG19" s="53">
        <v>3.4</v>
      </c>
      <c r="MH19" s="53">
        <v>5.25</v>
      </c>
      <c r="MI19" s="53">
        <v>5.25</v>
      </c>
      <c r="MJ19" s="53">
        <v>5.25</v>
      </c>
      <c r="MK19" s="53">
        <v>5.25</v>
      </c>
      <c r="ML19" s="53">
        <v>5.25</v>
      </c>
      <c r="MM19" s="53">
        <v>8.5500000000000007</v>
      </c>
      <c r="MN19" s="53">
        <v>8.5500000000000007</v>
      </c>
      <c r="MO19" s="53">
        <v>8.5500000000000007</v>
      </c>
      <c r="MP19" s="53">
        <v>8.5500000000000007</v>
      </c>
      <c r="MQ19" s="53">
        <v>8.5500000000000007</v>
      </c>
      <c r="MR19" s="53">
        <v>13.95</v>
      </c>
      <c r="MS19" s="53">
        <v>13.95</v>
      </c>
      <c r="MT19" s="53">
        <v>13.95</v>
      </c>
      <c r="MU19" s="53">
        <v>13.95</v>
      </c>
      <c r="MV19" s="53">
        <v>13.95</v>
      </c>
    </row>
    <row r="20" spans="1:360" ht="19.8" customHeight="1" x14ac:dyDescent="0.4">
      <c r="A20" s="54"/>
      <c r="B20" s="14" t="s">
        <v>133</v>
      </c>
      <c r="C20" s="76" t="s">
        <v>11</v>
      </c>
      <c r="D20" s="17">
        <f ca="1">IF(AND(D4="ME-NV III",C20="YES"),INDEX(LQ18:MV29,MATCH(18-D8,LQ18:LQ29),MATCH(D7,LQ18:MV18,0)),
IF(AND(D4&lt;&gt;"ME-NV III",C20="YES"),"N/A",0))*20*D6/100/1000/(IF(D10="L/S",1/D9,IF(D10="HLY",2,IF(D10="QLY",4,IF(OR(D10="MLY",D10="SSS"),12,1)))))</f>
        <v>16</v>
      </c>
      <c r="E20" s="56"/>
      <c r="AF20" s="22" t="s">
        <v>39</v>
      </c>
      <c r="AG20" s="22" t="s">
        <v>40</v>
      </c>
      <c r="AH20" s="22" t="s">
        <v>50</v>
      </c>
      <c r="AI20" s="23">
        <v>5</v>
      </c>
      <c r="AJ20" s="23">
        <v>25</v>
      </c>
      <c r="AK20" s="27">
        <v>50000</v>
      </c>
      <c r="AL20" s="27">
        <v>500000</v>
      </c>
      <c r="AM20" s="23">
        <v>18</v>
      </c>
      <c r="AN20" s="23">
        <v>50</v>
      </c>
      <c r="AO20" s="23">
        <v>65</v>
      </c>
      <c r="AQ20" s="34">
        <v>33</v>
      </c>
      <c r="AR20" s="42">
        <v>78.150000000000006</v>
      </c>
      <c r="AT20" s="38">
        <v>33</v>
      </c>
      <c r="AU20" s="43">
        <v>12.7</v>
      </c>
      <c r="AV20" s="43">
        <v>16.34</v>
      </c>
      <c r="AW20" s="43">
        <v>23.36</v>
      </c>
      <c r="AX20" s="43"/>
      <c r="AY20" s="34">
        <v>1</v>
      </c>
      <c r="AZ20" s="42">
        <v>60.5</v>
      </c>
      <c r="BB20" s="23">
        <v>19</v>
      </c>
      <c r="BC20" s="42">
        <v>113.45</v>
      </c>
      <c r="BD20" s="42">
        <v>92.45</v>
      </c>
      <c r="BE20" s="42">
        <v>76.349999999999994</v>
      </c>
      <c r="BG20" s="23">
        <v>6</v>
      </c>
      <c r="BH20" s="23">
        <v>1647.35</v>
      </c>
      <c r="BI20" s="23">
        <v>348.16</v>
      </c>
      <c r="BJ20" s="23">
        <v>183.12</v>
      </c>
      <c r="BK20" s="23">
        <v>90.78</v>
      </c>
      <c r="BL20" s="23">
        <v>30.09</v>
      </c>
      <c r="BP20" s="34">
        <v>20</v>
      </c>
      <c r="BQ20" s="42">
        <v>52.19</v>
      </c>
      <c r="BR20" s="42">
        <v>52.19</v>
      </c>
      <c r="BS20" s="42">
        <v>52.19</v>
      </c>
      <c r="BT20" s="42">
        <v>52.19</v>
      </c>
      <c r="BU20" s="42">
        <v>52.23</v>
      </c>
      <c r="BV20" s="42">
        <v>52.23</v>
      </c>
      <c r="BW20" s="42">
        <v>52.23</v>
      </c>
      <c r="BY20" s="34">
        <v>33</v>
      </c>
      <c r="BZ20" s="42">
        <v>219.79</v>
      </c>
      <c r="CA20" s="42">
        <v>182.7</v>
      </c>
      <c r="CB20" s="42">
        <v>156.24</v>
      </c>
      <c r="CC20" s="42">
        <v>136.38999999999999</v>
      </c>
      <c r="CD20" s="42">
        <v>120.98</v>
      </c>
      <c r="CE20" s="42">
        <v>108.58</v>
      </c>
      <c r="CF20" s="42">
        <v>98.21</v>
      </c>
      <c r="CG20" s="42">
        <v>89.94</v>
      </c>
      <c r="CH20" s="42">
        <v>82.74</v>
      </c>
      <c r="CI20" s="42">
        <v>76.91</v>
      </c>
      <c r="CJ20" s="42">
        <v>71.849999999999994</v>
      </c>
      <c r="CK20" s="42">
        <v>67.239999999999995</v>
      </c>
      <c r="CL20" s="42">
        <v>63.19</v>
      </c>
      <c r="CM20" s="42">
        <v>59.66</v>
      </c>
      <c r="CN20" s="42">
        <v>56.57</v>
      </c>
      <c r="CO20" s="42">
        <v>53.84</v>
      </c>
      <c r="CP20" s="42">
        <v>51.53</v>
      </c>
      <c r="CQ20" s="42">
        <v>49.22</v>
      </c>
      <c r="CR20" s="42">
        <v>47.21</v>
      </c>
      <c r="CS20" s="42">
        <v>45.2</v>
      </c>
      <c r="CT20" s="42">
        <v>43.48</v>
      </c>
      <c r="CU20" s="42">
        <v>42.01</v>
      </c>
      <c r="CV20" s="42">
        <v>40.71</v>
      </c>
      <c r="CW20" s="42">
        <v>39.33</v>
      </c>
      <c r="CX20" s="42">
        <v>38.28</v>
      </c>
      <c r="CY20" s="42">
        <v>37.200000000000003</v>
      </c>
      <c r="CZ20" s="42">
        <v>36.28</v>
      </c>
      <c r="DA20" s="42">
        <v>35.46</v>
      </c>
      <c r="DB20" s="42">
        <v>34.56</v>
      </c>
      <c r="DC20" s="42">
        <v>33.979999999999997</v>
      </c>
      <c r="DD20" s="42">
        <v>33.39</v>
      </c>
      <c r="DE20" s="42">
        <v>32.72</v>
      </c>
      <c r="DF20" s="42">
        <v>32.22</v>
      </c>
      <c r="DG20" s="42"/>
      <c r="DH20" s="42"/>
      <c r="DI20" s="42"/>
      <c r="DK20" s="34">
        <v>33</v>
      </c>
      <c r="DL20" s="42">
        <v>78.650000000000006</v>
      </c>
      <c r="DM20" s="42">
        <v>73.5</v>
      </c>
      <c r="DN20" s="42">
        <v>69</v>
      </c>
      <c r="DO20" s="42">
        <v>65.05</v>
      </c>
      <c r="DP20" s="42">
        <v>61.5</v>
      </c>
      <c r="DQ20" s="42">
        <v>58.4</v>
      </c>
      <c r="DR20" s="42">
        <v>55.55</v>
      </c>
      <c r="DS20" s="42">
        <v>53.05</v>
      </c>
      <c r="DT20" s="42">
        <v>50.8</v>
      </c>
      <c r="DU20" s="42">
        <v>48.75</v>
      </c>
      <c r="DV20" s="42">
        <v>46.95</v>
      </c>
      <c r="DW20" s="42">
        <v>45.3</v>
      </c>
      <c r="DX20" s="42">
        <v>43.8</v>
      </c>
      <c r="DY20" s="42">
        <v>42.5</v>
      </c>
      <c r="DZ20" s="42">
        <v>41.3</v>
      </c>
      <c r="EA20" s="42">
        <v>40.200000000000003</v>
      </c>
      <c r="EC20" s="34">
        <v>33</v>
      </c>
      <c r="ED20" s="42">
        <v>37.25</v>
      </c>
      <c r="EE20" s="42">
        <v>30.45</v>
      </c>
      <c r="EF20" s="42">
        <v>26.1</v>
      </c>
      <c r="EG20" s="42">
        <v>23.1</v>
      </c>
      <c r="EH20" s="42">
        <v>20.95</v>
      </c>
      <c r="EI20" s="42">
        <v>19.3</v>
      </c>
      <c r="EJ20" s="42">
        <v>18</v>
      </c>
      <c r="EK20" s="42">
        <v>17</v>
      </c>
      <c r="EL20" s="42">
        <v>16.2</v>
      </c>
      <c r="EM20" s="42">
        <v>15.5</v>
      </c>
      <c r="EN20" s="42">
        <v>14.95</v>
      </c>
      <c r="EO20" s="42">
        <v>14.55</v>
      </c>
      <c r="EP20" s="42">
        <v>14.15</v>
      </c>
      <c r="EQ20" s="42">
        <v>13.85</v>
      </c>
      <c r="ER20" s="42">
        <v>13.6</v>
      </c>
      <c r="ES20" s="42">
        <v>13.4</v>
      </c>
      <c r="ET20" s="42">
        <v>13.2</v>
      </c>
      <c r="EU20" s="42">
        <v>13.05</v>
      </c>
      <c r="EV20" s="42">
        <v>12.95</v>
      </c>
      <c r="EW20" s="42">
        <v>12.85</v>
      </c>
      <c r="EX20" s="42">
        <v>12.75</v>
      </c>
      <c r="EZ20" s="34">
        <v>33</v>
      </c>
      <c r="FA20" s="42">
        <v>257.11</v>
      </c>
      <c r="FB20" s="42">
        <v>214.32</v>
      </c>
      <c r="FC20" s="42">
        <v>183.72</v>
      </c>
      <c r="FD20" s="42">
        <v>160.72999999999999</v>
      </c>
      <c r="FE20" s="42">
        <v>142.80000000000001</v>
      </c>
      <c r="FF20" s="42">
        <v>129.27000000000001</v>
      </c>
      <c r="FG20" s="42">
        <v>117.31</v>
      </c>
      <c r="FH20" s="42">
        <v>107.31</v>
      </c>
      <c r="FI20" s="42">
        <v>98.81</v>
      </c>
      <c r="FJ20" s="42">
        <v>91.5</v>
      </c>
      <c r="FK20" s="42">
        <v>86.36</v>
      </c>
      <c r="FL20" s="42">
        <v>80.64</v>
      </c>
      <c r="FM20" s="42">
        <v>75.58</v>
      </c>
      <c r="FN20" s="42">
        <v>71.06</v>
      </c>
      <c r="FO20" s="42">
        <v>67.02</v>
      </c>
      <c r="FP20" s="42">
        <v>63.37</v>
      </c>
      <c r="FQ20" s="42">
        <v>60.06</v>
      </c>
      <c r="FR20" s="42">
        <v>57.05</v>
      </c>
      <c r="FS20" s="42">
        <v>54.3</v>
      </c>
      <c r="FT20" s="42">
        <v>51.78</v>
      </c>
      <c r="FU20" s="42">
        <v>49.47</v>
      </c>
      <c r="FV20" s="42">
        <v>47.34</v>
      </c>
      <c r="FW20" s="42">
        <v>45.37</v>
      </c>
      <c r="FX20" s="42">
        <v>43.55</v>
      </c>
      <c r="FY20" s="42">
        <v>41.85</v>
      </c>
      <c r="FZ20" s="42">
        <v>40.28</v>
      </c>
      <c r="GA20" s="42">
        <v>38.81</v>
      </c>
      <c r="GB20" s="42">
        <v>37.46</v>
      </c>
      <c r="GC20" s="42">
        <v>36.19</v>
      </c>
      <c r="GD20" s="42">
        <v>35.01</v>
      </c>
      <c r="GE20" s="42">
        <v>33.9</v>
      </c>
      <c r="GF20" s="42">
        <v>32.869999999999997</v>
      </c>
      <c r="GG20" s="42">
        <v>31.91</v>
      </c>
      <c r="GH20" s="42"/>
      <c r="GI20" s="42"/>
      <c r="GJ20" s="42"/>
      <c r="GX20" s="34">
        <v>33</v>
      </c>
      <c r="GY20" s="42">
        <v>75.010000000000005</v>
      </c>
      <c r="GZ20" s="42">
        <v>69.349999999999994</v>
      </c>
      <c r="HA20" s="42">
        <v>64.489999999999995</v>
      </c>
      <c r="HB20" s="42">
        <v>60.48</v>
      </c>
      <c r="HC20" s="42">
        <v>56.98</v>
      </c>
      <c r="HD20" s="42">
        <v>54.04</v>
      </c>
      <c r="HE20" s="42">
        <v>51.47</v>
      </c>
      <c r="HF20" s="42">
        <v>49.2</v>
      </c>
      <c r="HG20" s="42">
        <v>47.12</v>
      </c>
      <c r="HH20" s="42">
        <v>45.39</v>
      </c>
      <c r="HI20" s="42">
        <v>43.83</v>
      </c>
      <c r="HJ20" s="42">
        <v>42.42</v>
      </c>
      <c r="HK20" s="42">
        <v>41.22</v>
      </c>
      <c r="HL20" s="42">
        <v>40.07</v>
      </c>
      <c r="HM20" s="42">
        <v>39.03</v>
      </c>
      <c r="HN20" s="42">
        <v>38.090000000000003</v>
      </c>
      <c r="HO20" s="42">
        <v>37.520000000000003</v>
      </c>
      <c r="HP20" s="42">
        <v>36.5</v>
      </c>
      <c r="HQ20" s="42">
        <v>35.840000000000003</v>
      </c>
      <c r="HR20" s="42">
        <v>35.25</v>
      </c>
      <c r="HS20" s="42">
        <v>34.71</v>
      </c>
      <c r="HT20" s="42">
        <v>34.19</v>
      </c>
      <c r="HU20" s="42">
        <v>33.76</v>
      </c>
      <c r="HV20" s="42">
        <v>33.35</v>
      </c>
      <c r="HW20" s="42">
        <v>33.020000000000003</v>
      </c>
      <c r="HX20" s="42">
        <v>32.659999999999997</v>
      </c>
      <c r="HY20" s="42">
        <v>32.11</v>
      </c>
      <c r="HZ20" s="42">
        <v>32.14</v>
      </c>
      <c r="IA20" s="42"/>
      <c r="IB20" s="42"/>
      <c r="IC20" s="42"/>
      <c r="IE20" s="34">
        <v>33</v>
      </c>
      <c r="IF20" s="34">
        <v>641</v>
      </c>
      <c r="IH20" s="30">
        <v>33</v>
      </c>
      <c r="II20" s="43">
        <v>980.03</v>
      </c>
      <c r="IJ20" s="43">
        <v>228.83</v>
      </c>
      <c r="IL20" s="30">
        <v>33</v>
      </c>
      <c r="IM20" s="43">
        <v>835.99</v>
      </c>
      <c r="IN20" s="43">
        <v>196.22</v>
      </c>
      <c r="IO20" s="43">
        <v>115.87</v>
      </c>
      <c r="IQ20" s="23">
        <v>35</v>
      </c>
      <c r="IR20" s="44">
        <v>85.79</v>
      </c>
      <c r="IS20" s="44">
        <v>81.11</v>
      </c>
      <c r="IT20" s="44">
        <v>77.12</v>
      </c>
      <c r="IU20" s="44">
        <v>73.61</v>
      </c>
      <c r="IV20" s="44">
        <v>70.510000000000005</v>
      </c>
      <c r="IW20" s="44">
        <v>67.83</v>
      </c>
      <c r="IX20" s="44">
        <v>65.63</v>
      </c>
      <c r="IY20" s="44">
        <v>63.68</v>
      </c>
      <c r="IZ20" s="44">
        <v>62</v>
      </c>
      <c r="JA20" s="44">
        <v>60.48</v>
      </c>
      <c r="JB20" s="44">
        <v>59.12</v>
      </c>
      <c r="JC20" s="44">
        <v>57.91</v>
      </c>
      <c r="JD20" s="44">
        <v>56.86</v>
      </c>
      <c r="JE20" s="44">
        <v>55.91</v>
      </c>
      <c r="JF20" s="44">
        <v>55.07</v>
      </c>
      <c r="JG20" s="44">
        <v>54.29</v>
      </c>
      <c r="JI20" s="34">
        <v>15</v>
      </c>
      <c r="JJ20" s="34">
        <v>10</v>
      </c>
      <c r="JL20" s="45">
        <v>33</v>
      </c>
      <c r="JM20" s="46">
        <v>12.7</v>
      </c>
      <c r="JN20" s="46">
        <v>16.34</v>
      </c>
      <c r="JO20" s="46">
        <v>23.36</v>
      </c>
      <c r="JR20" s="34">
        <v>33</v>
      </c>
      <c r="JS20" s="42">
        <v>6.69</v>
      </c>
      <c r="JT20" s="42">
        <v>5.74</v>
      </c>
      <c r="JU20" s="42">
        <v>5.0599999999999996</v>
      </c>
      <c r="JV20" s="42">
        <v>4.55</v>
      </c>
      <c r="JW20" s="42">
        <v>4.16</v>
      </c>
      <c r="JX20" s="42">
        <v>3.85</v>
      </c>
      <c r="JY20" s="42">
        <v>3.59</v>
      </c>
      <c r="JZ20" s="42">
        <v>3.38</v>
      </c>
      <c r="KA20" s="42">
        <v>3.21</v>
      </c>
      <c r="KB20" s="42">
        <v>3.06</v>
      </c>
      <c r="KC20" s="42">
        <v>2.93</v>
      </c>
      <c r="KD20" s="42">
        <v>2.82</v>
      </c>
      <c r="KE20" s="42">
        <v>2.72</v>
      </c>
      <c r="KF20" s="42">
        <v>2.64</v>
      </c>
      <c r="KG20" s="42">
        <v>2.56</v>
      </c>
      <c r="KH20" s="42">
        <v>2.4900000000000002</v>
      </c>
      <c r="KI20" s="42">
        <v>2.4300000000000002</v>
      </c>
      <c r="KJ20" s="42">
        <v>2.38</v>
      </c>
      <c r="KK20" s="42">
        <v>2.33</v>
      </c>
      <c r="KL20" s="42">
        <v>2.29</v>
      </c>
      <c r="KM20" s="42">
        <v>2.25</v>
      </c>
      <c r="KN20" s="42">
        <v>2.2200000000000002</v>
      </c>
      <c r="KO20" s="42">
        <v>2.19</v>
      </c>
      <c r="KP20" s="42">
        <v>2.16</v>
      </c>
      <c r="KQ20" s="42">
        <v>2.13</v>
      </c>
      <c r="KR20" s="42">
        <v>2.11</v>
      </c>
      <c r="KS20" s="42">
        <v>2.09</v>
      </c>
      <c r="KT20" s="42">
        <v>2.0699999999999998</v>
      </c>
      <c r="KU20" s="42">
        <v>2.0499999999999998</v>
      </c>
      <c r="KV20" s="42">
        <v>2.04</v>
      </c>
      <c r="KW20" s="42">
        <v>2.02</v>
      </c>
      <c r="KX20" s="42">
        <v>2.0099999999999998</v>
      </c>
      <c r="KY20" s="42">
        <v>2</v>
      </c>
      <c r="KZ20" s="42"/>
      <c r="LA20" s="42"/>
      <c r="LB20" s="42"/>
      <c r="LQ20" s="52">
        <v>9</v>
      </c>
      <c r="LR20" s="53">
        <v>2.1</v>
      </c>
      <c r="LS20" s="53">
        <v>2.1</v>
      </c>
      <c r="LT20" s="53">
        <v>2.1</v>
      </c>
      <c r="LU20" s="53">
        <v>2.1</v>
      </c>
      <c r="LV20" s="53">
        <v>2.1</v>
      </c>
      <c r="LW20" s="53">
        <v>2.1</v>
      </c>
      <c r="LX20" s="53">
        <v>2.5499999999999998</v>
      </c>
      <c r="LY20" s="53">
        <v>2.5499999999999998</v>
      </c>
      <c r="LZ20" s="53">
        <v>2.5499999999999998</v>
      </c>
      <c r="MA20" s="53">
        <v>2.5499999999999998</v>
      </c>
      <c r="MB20" s="53">
        <v>2.5499999999999998</v>
      </c>
      <c r="MC20" s="53">
        <v>3.45</v>
      </c>
      <c r="MD20" s="53">
        <v>3.45</v>
      </c>
      <c r="ME20" s="53">
        <v>3.45</v>
      </c>
      <c r="MF20" s="53">
        <v>3.45</v>
      </c>
      <c r="MG20" s="53">
        <v>3.45</v>
      </c>
      <c r="MH20" s="53">
        <v>5.4</v>
      </c>
      <c r="MI20" s="53">
        <v>5.4</v>
      </c>
      <c r="MJ20" s="53">
        <v>5.4</v>
      </c>
      <c r="MK20" s="53">
        <v>5.4</v>
      </c>
      <c r="ML20" s="53">
        <v>5.4</v>
      </c>
      <c r="MM20" s="53">
        <v>8.85</v>
      </c>
      <c r="MN20" s="53">
        <v>8.85</v>
      </c>
      <c r="MO20" s="53">
        <v>8.85</v>
      </c>
      <c r="MP20" s="53">
        <v>8.85</v>
      </c>
      <c r="MQ20" s="53">
        <v>8.85</v>
      </c>
      <c r="MR20" s="53">
        <v>14.4</v>
      </c>
      <c r="MS20" s="53">
        <v>14.4</v>
      </c>
      <c r="MT20" s="53">
        <v>14.4</v>
      </c>
      <c r="MU20" s="53">
        <v>14.4</v>
      </c>
      <c r="MV20" s="53">
        <v>14.4</v>
      </c>
    </row>
    <row r="21" spans="1:360" ht="19.8" customHeight="1" x14ac:dyDescent="0.4">
      <c r="A21" s="54"/>
      <c r="B21" s="13" t="str">
        <f>CONCATENATE(D10," Installment Premium ")</f>
        <v xml:space="preserve">SSS Installment Premium </v>
      </c>
      <c r="C21" s="78"/>
      <c r="D21" s="17">
        <f ca="1">ROUND(D16+D17+D18+D19+D20,0)</f>
        <v>965</v>
      </c>
      <c r="E21" s="56"/>
      <c r="AF21" s="22" t="s">
        <v>128</v>
      </c>
      <c r="AG21" s="22" t="s">
        <v>103</v>
      </c>
      <c r="AH21" s="22" t="s">
        <v>50</v>
      </c>
      <c r="AI21" s="23">
        <v>5</v>
      </c>
      <c r="AJ21" s="23">
        <v>10</v>
      </c>
      <c r="AK21" s="27">
        <v>10000</v>
      </c>
      <c r="AL21" s="27">
        <v>100000000</v>
      </c>
      <c r="AM21" s="23">
        <v>18</v>
      </c>
      <c r="AN21" s="23">
        <v>60</v>
      </c>
      <c r="AO21" s="23">
        <v>120</v>
      </c>
      <c r="AQ21" s="34">
        <v>34</v>
      </c>
      <c r="AR21" s="42">
        <v>78.400000000000006</v>
      </c>
      <c r="AT21" s="38">
        <v>34</v>
      </c>
      <c r="AU21" s="43">
        <v>13.69</v>
      </c>
      <c r="AV21" s="43">
        <v>17.739999999999998</v>
      </c>
      <c r="AW21" s="43">
        <v>25.48</v>
      </c>
      <c r="AX21" s="43"/>
      <c r="AY21" s="34">
        <v>2</v>
      </c>
      <c r="AZ21" s="42">
        <v>64.58</v>
      </c>
      <c r="BB21" s="34">
        <v>20</v>
      </c>
      <c r="BC21" s="42">
        <v>113.45</v>
      </c>
      <c r="BD21" s="42">
        <v>92.45</v>
      </c>
      <c r="BE21" s="42">
        <v>76.349999999999994</v>
      </c>
      <c r="BG21" s="23">
        <v>7</v>
      </c>
      <c r="BH21" s="23">
        <v>1577.44</v>
      </c>
      <c r="BI21" s="23">
        <v>294.32</v>
      </c>
      <c r="BJ21" s="23">
        <v>154.80000000000001</v>
      </c>
      <c r="BK21" s="23">
        <v>76.739999999999995</v>
      </c>
      <c r="BL21" s="23">
        <v>25.44</v>
      </c>
      <c r="BP21" s="34">
        <v>21</v>
      </c>
      <c r="BQ21" s="42">
        <v>49.5</v>
      </c>
      <c r="BR21" s="42">
        <v>49.5</v>
      </c>
      <c r="BS21" s="42">
        <v>49.5</v>
      </c>
      <c r="BT21" s="42">
        <v>49.5</v>
      </c>
      <c r="BU21" s="42">
        <v>49.54</v>
      </c>
      <c r="BV21" s="42">
        <v>49.54</v>
      </c>
      <c r="BW21" s="42">
        <v>49.54</v>
      </c>
      <c r="BY21" s="34">
        <v>34</v>
      </c>
      <c r="BZ21" s="42">
        <v>219.85</v>
      </c>
      <c r="CA21" s="42">
        <v>182.77</v>
      </c>
      <c r="CB21" s="42">
        <v>156.33000000000001</v>
      </c>
      <c r="CC21" s="42">
        <v>136.49</v>
      </c>
      <c r="CD21" s="42">
        <v>121.1</v>
      </c>
      <c r="CE21" s="42">
        <v>108.7</v>
      </c>
      <c r="CF21" s="42">
        <v>98.42</v>
      </c>
      <c r="CG21" s="42">
        <v>90.17</v>
      </c>
      <c r="CH21" s="42">
        <v>83.04</v>
      </c>
      <c r="CI21" s="42">
        <v>77.14</v>
      </c>
      <c r="CJ21" s="42">
        <v>72.11</v>
      </c>
      <c r="CK21" s="42">
        <v>67.400000000000006</v>
      </c>
      <c r="CL21" s="42">
        <v>63.37</v>
      </c>
      <c r="CM21" s="42">
        <v>59.9</v>
      </c>
      <c r="CN21" s="42">
        <v>56.83</v>
      </c>
      <c r="CO21" s="42">
        <v>54.11</v>
      </c>
      <c r="CP21" s="42">
        <v>51.8</v>
      </c>
      <c r="CQ21" s="42">
        <v>49.48</v>
      </c>
      <c r="CR21" s="42">
        <v>47.53</v>
      </c>
      <c r="CS21" s="42">
        <v>45.54</v>
      </c>
      <c r="CT21" s="42">
        <v>43.87</v>
      </c>
      <c r="CU21" s="42">
        <v>42.42</v>
      </c>
      <c r="CV21" s="42">
        <v>41.15</v>
      </c>
      <c r="CW21" s="42">
        <v>39.79</v>
      </c>
      <c r="CX21" s="42">
        <v>38.75</v>
      </c>
      <c r="CY21" s="42">
        <v>37.71</v>
      </c>
      <c r="CZ21" s="42">
        <v>36.81</v>
      </c>
      <c r="DA21" s="42">
        <v>36.020000000000003</v>
      </c>
      <c r="DB21" s="42">
        <v>35.15</v>
      </c>
      <c r="DC21" s="42">
        <v>34.590000000000003</v>
      </c>
      <c r="DD21" s="42">
        <v>34.04</v>
      </c>
      <c r="DE21" s="42">
        <v>33.409999999999997</v>
      </c>
      <c r="DF21" s="42"/>
      <c r="DG21" s="42"/>
      <c r="DH21" s="42"/>
      <c r="DI21" s="42"/>
      <c r="DK21" s="34">
        <v>34</v>
      </c>
      <c r="DL21" s="42">
        <v>79.150000000000006</v>
      </c>
      <c r="DM21" s="42">
        <v>74.05</v>
      </c>
      <c r="DN21" s="42">
        <v>69.55</v>
      </c>
      <c r="DO21" s="42">
        <v>65.650000000000006</v>
      </c>
      <c r="DP21" s="42">
        <v>62.15</v>
      </c>
      <c r="DQ21" s="42">
        <v>59</v>
      </c>
      <c r="DR21" s="42">
        <v>56.25</v>
      </c>
      <c r="DS21" s="42">
        <v>53.75</v>
      </c>
      <c r="DT21" s="42">
        <v>51.5</v>
      </c>
      <c r="DU21" s="42">
        <v>49.5</v>
      </c>
      <c r="DV21" s="42">
        <v>47.7</v>
      </c>
      <c r="DW21" s="42">
        <v>46.1</v>
      </c>
      <c r="DX21" s="42">
        <v>44.65</v>
      </c>
      <c r="DY21" s="42">
        <v>43.35</v>
      </c>
      <c r="DZ21" s="42">
        <v>42.2</v>
      </c>
      <c r="EA21" s="42">
        <v>41.15</v>
      </c>
      <c r="EC21" s="34">
        <v>34</v>
      </c>
      <c r="ED21" s="42">
        <v>38.4</v>
      </c>
      <c r="EE21" s="42">
        <v>31.5</v>
      </c>
      <c r="EF21" s="42">
        <v>27.05</v>
      </c>
      <c r="EG21" s="42">
        <v>24.05</v>
      </c>
      <c r="EH21" s="42">
        <v>21.8</v>
      </c>
      <c r="EI21" s="42">
        <v>20.149999999999999</v>
      </c>
      <c r="EJ21" s="42">
        <v>18.850000000000001</v>
      </c>
      <c r="EK21" s="42">
        <v>17.8</v>
      </c>
      <c r="EL21" s="42">
        <v>16.95</v>
      </c>
      <c r="EM21" s="42">
        <v>16.3</v>
      </c>
      <c r="EN21" s="42">
        <v>15.75</v>
      </c>
      <c r="EO21" s="42">
        <v>15.3</v>
      </c>
      <c r="EP21" s="42">
        <v>14.9</v>
      </c>
      <c r="EQ21" s="42">
        <v>14.6</v>
      </c>
      <c r="ER21" s="42">
        <v>14.35</v>
      </c>
      <c r="ES21" s="42">
        <v>14.1</v>
      </c>
      <c r="ET21" s="42">
        <v>13.95</v>
      </c>
      <c r="EU21" s="42">
        <v>13.8</v>
      </c>
      <c r="EV21" s="42">
        <v>13.65</v>
      </c>
      <c r="EW21" s="42">
        <v>13.55</v>
      </c>
      <c r="EX21" s="42">
        <v>13.5</v>
      </c>
      <c r="EZ21" s="34">
        <v>34</v>
      </c>
      <c r="FA21" s="42">
        <v>258.33999999999997</v>
      </c>
      <c r="FB21" s="42">
        <v>215.36</v>
      </c>
      <c r="FC21" s="42">
        <v>184.63</v>
      </c>
      <c r="FD21" s="42">
        <v>161.54</v>
      </c>
      <c r="FE21" s="42">
        <v>143.53</v>
      </c>
      <c r="FF21" s="42">
        <v>129.94999999999999</v>
      </c>
      <c r="FG21" s="42">
        <v>117.94</v>
      </c>
      <c r="FH21" s="42">
        <v>107.89</v>
      </c>
      <c r="FI21" s="42">
        <v>99.35</v>
      </c>
      <c r="FJ21" s="42">
        <v>92</v>
      </c>
      <c r="FK21" s="42">
        <v>86.84</v>
      </c>
      <c r="FL21" s="42">
        <v>81.099999999999994</v>
      </c>
      <c r="FM21" s="42">
        <v>76.010000000000005</v>
      </c>
      <c r="FN21" s="42">
        <v>71.48</v>
      </c>
      <c r="FO21" s="42">
        <v>67.42</v>
      </c>
      <c r="FP21" s="42">
        <v>63.75</v>
      </c>
      <c r="FQ21" s="42">
        <v>60.44</v>
      </c>
      <c r="FR21" s="42">
        <v>57.42</v>
      </c>
      <c r="FS21" s="42">
        <v>54.66</v>
      </c>
      <c r="FT21" s="42">
        <v>52.14</v>
      </c>
      <c r="FU21" s="42">
        <v>49.83</v>
      </c>
      <c r="FV21" s="42">
        <v>47.69</v>
      </c>
      <c r="FW21" s="42">
        <v>45.71</v>
      </c>
      <c r="FX21" s="42">
        <v>43.88</v>
      </c>
      <c r="FY21" s="42">
        <v>42.19</v>
      </c>
      <c r="FZ21" s="42">
        <v>40.61</v>
      </c>
      <c r="GA21" s="42">
        <v>39.15</v>
      </c>
      <c r="GB21" s="42">
        <v>37.79</v>
      </c>
      <c r="GC21" s="42">
        <v>36.520000000000003</v>
      </c>
      <c r="GD21" s="42">
        <v>35.340000000000003</v>
      </c>
      <c r="GE21" s="42">
        <v>34.229999999999997</v>
      </c>
      <c r="GF21" s="42">
        <v>33.200000000000003</v>
      </c>
      <c r="GG21" s="42"/>
      <c r="GH21" s="42"/>
      <c r="GI21" s="42"/>
      <c r="GJ21" s="42"/>
      <c r="GX21" s="34">
        <v>34</v>
      </c>
      <c r="GY21" s="42">
        <v>76.25</v>
      </c>
      <c r="GZ21" s="42">
        <v>70.510000000000005</v>
      </c>
      <c r="HA21" s="42">
        <v>65.569999999999993</v>
      </c>
      <c r="HB21" s="42">
        <v>61.5</v>
      </c>
      <c r="HC21" s="42">
        <v>57.97</v>
      </c>
      <c r="HD21" s="42">
        <v>55</v>
      </c>
      <c r="HE21" s="42">
        <v>52.37</v>
      </c>
      <c r="HF21" s="42">
        <v>50.1</v>
      </c>
      <c r="HG21" s="42">
        <v>48</v>
      </c>
      <c r="HH21" s="42">
        <v>46.21</v>
      </c>
      <c r="HI21" s="42">
        <v>44.65</v>
      </c>
      <c r="HJ21" s="42">
        <v>43.25</v>
      </c>
      <c r="HK21" s="42">
        <v>42.06</v>
      </c>
      <c r="HL21" s="42">
        <v>40.869999999999997</v>
      </c>
      <c r="HM21" s="42">
        <v>39.869999999999997</v>
      </c>
      <c r="HN21" s="42">
        <v>38.92</v>
      </c>
      <c r="HO21" s="42">
        <v>38.31</v>
      </c>
      <c r="HP21" s="42">
        <v>37.31</v>
      </c>
      <c r="HQ21" s="42">
        <v>36.65</v>
      </c>
      <c r="HR21" s="42">
        <v>36.07</v>
      </c>
      <c r="HS21" s="42">
        <v>35.53</v>
      </c>
      <c r="HT21" s="42">
        <v>35.01</v>
      </c>
      <c r="HU21" s="42">
        <v>34.6</v>
      </c>
      <c r="HV21" s="42">
        <v>34.200000000000003</v>
      </c>
      <c r="HW21" s="42">
        <v>33.89</v>
      </c>
      <c r="HX21" s="42">
        <v>33.53</v>
      </c>
      <c r="HY21" s="42">
        <v>32.840000000000003</v>
      </c>
      <c r="HZ21" s="42"/>
      <c r="IA21" s="42"/>
      <c r="IB21" s="42"/>
      <c r="IC21" s="42"/>
      <c r="IE21" s="34">
        <v>34</v>
      </c>
      <c r="IF21" s="34">
        <v>650</v>
      </c>
      <c r="IH21" s="30">
        <v>34</v>
      </c>
      <c r="II21" s="43">
        <v>980.09</v>
      </c>
      <c r="IJ21" s="43">
        <v>228.89</v>
      </c>
      <c r="IL21" s="30">
        <v>34</v>
      </c>
      <c r="IM21" s="43">
        <v>836.04</v>
      </c>
      <c r="IN21" s="43">
        <v>196.25</v>
      </c>
      <c r="IO21" s="43">
        <v>115.91</v>
      </c>
      <c r="IQ21" s="23">
        <v>36</v>
      </c>
      <c r="IR21" s="44">
        <v>87.2</v>
      </c>
      <c r="IS21" s="44">
        <v>82.58</v>
      </c>
      <c r="IT21" s="44">
        <v>78.59</v>
      </c>
      <c r="IU21" s="44">
        <v>75.13</v>
      </c>
      <c r="IV21" s="44">
        <v>72.08</v>
      </c>
      <c r="IW21" s="44">
        <v>69.41</v>
      </c>
      <c r="IX21" s="44">
        <v>67.31</v>
      </c>
      <c r="IY21" s="44">
        <v>65.42</v>
      </c>
      <c r="IZ21" s="44">
        <v>63.74</v>
      </c>
      <c r="JA21" s="44">
        <v>62.27</v>
      </c>
      <c r="JB21" s="44">
        <v>60.95</v>
      </c>
      <c r="JC21" s="44">
        <v>59.8</v>
      </c>
      <c r="JD21" s="44">
        <v>58.8</v>
      </c>
      <c r="JE21" s="44">
        <v>57.86</v>
      </c>
      <c r="JF21" s="44">
        <v>57.07</v>
      </c>
      <c r="JG21" s="44">
        <v>56.33</v>
      </c>
      <c r="JI21" s="34">
        <v>16</v>
      </c>
      <c r="JJ21" s="34">
        <v>11</v>
      </c>
      <c r="JL21" s="45">
        <v>34</v>
      </c>
      <c r="JM21" s="46">
        <v>13.69</v>
      </c>
      <c r="JN21" s="46">
        <v>17.739999999999998</v>
      </c>
      <c r="JO21" s="46">
        <v>25.48</v>
      </c>
      <c r="JR21" s="34">
        <v>34</v>
      </c>
      <c r="JS21" s="42">
        <v>6.63</v>
      </c>
      <c r="JT21" s="42">
        <v>5.68</v>
      </c>
      <c r="JU21" s="42">
        <v>5.01</v>
      </c>
      <c r="JV21" s="42">
        <v>4.51</v>
      </c>
      <c r="JW21" s="42">
        <v>4.12</v>
      </c>
      <c r="JX21" s="42">
        <v>3.81</v>
      </c>
      <c r="JY21" s="42">
        <v>3.56</v>
      </c>
      <c r="JZ21" s="42">
        <v>3.35</v>
      </c>
      <c r="KA21" s="42">
        <v>3.18</v>
      </c>
      <c r="KB21" s="42">
        <v>3.03</v>
      </c>
      <c r="KC21" s="42">
        <v>2.9</v>
      </c>
      <c r="KD21" s="42">
        <v>2.79</v>
      </c>
      <c r="KE21" s="42">
        <v>2.7</v>
      </c>
      <c r="KF21" s="42">
        <v>2.61</v>
      </c>
      <c r="KG21" s="42">
        <v>2.54</v>
      </c>
      <c r="KH21" s="42">
        <v>2.4700000000000002</v>
      </c>
      <c r="KI21" s="42">
        <v>2.42</v>
      </c>
      <c r="KJ21" s="42">
        <v>2.36</v>
      </c>
      <c r="KK21" s="42">
        <v>2.3199999999999998</v>
      </c>
      <c r="KL21" s="42">
        <v>2.27</v>
      </c>
      <c r="KM21" s="42">
        <v>2.2400000000000002</v>
      </c>
      <c r="KN21" s="42">
        <v>2.2000000000000002</v>
      </c>
      <c r="KO21" s="42">
        <v>2.17</v>
      </c>
      <c r="KP21" s="42">
        <v>2.14</v>
      </c>
      <c r="KQ21" s="42">
        <v>2.12</v>
      </c>
      <c r="KR21" s="42">
        <v>2.1</v>
      </c>
      <c r="KS21" s="42">
        <v>2.08</v>
      </c>
      <c r="KT21" s="42">
        <v>2.06</v>
      </c>
      <c r="KU21" s="42">
        <v>2.04</v>
      </c>
      <c r="KV21" s="42">
        <v>2.0299999999999998</v>
      </c>
      <c r="KW21" s="42">
        <v>2.0099999999999998</v>
      </c>
      <c r="KX21" s="42">
        <v>2</v>
      </c>
      <c r="KY21" s="42"/>
      <c r="KZ21" s="42"/>
      <c r="LA21" s="42"/>
      <c r="LB21" s="42"/>
      <c r="LQ21" s="52">
        <v>10</v>
      </c>
      <c r="LR21" s="53">
        <v>2.15</v>
      </c>
      <c r="LS21" s="53">
        <v>2.15</v>
      </c>
      <c r="LT21" s="53">
        <v>2.15</v>
      </c>
      <c r="LU21" s="53">
        <v>2.15</v>
      </c>
      <c r="LV21" s="53">
        <v>2.15</v>
      </c>
      <c r="LW21" s="53">
        <v>2.15</v>
      </c>
      <c r="LX21" s="53">
        <v>2.65</v>
      </c>
      <c r="LY21" s="53">
        <v>2.65</v>
      </c>
      <c r="LZ21" s="53">
        <v>2.65</v>
      </c>
      <c r="MA21" s="53">
        <v>2.65</v>
      </c>
      <c r="MB21" s="53">
        <v>2.65</v>
      </c>
      <c r="MC21" s="53">
        <v>3.65</v>
      </c>
      <c r="MD21" s="53">
        <v>3.65</v>
      </c>
      <c r="ME21" s="53">
        <v>3.65</v>
      </c>
      <c r="MF21" s="53">
        <v>3.65</v>
      </c>
      <c r="MG21" s="53">
        <v>3.65</v>
      </c>
      <c r="MH21" s="53">
        <v>5.8</v>
      </c>
      <c r="MI21" s="53">
        <v>5.8</v>
      </c>
      <c r="MJ21" s="53">
        <v>5.8</v>
      </c>
      <c r="MK21" s="53">
        <v>5.8</v>
      </c>
      <c r="ML21" s="53">
        <v>5.8</v>
      </c>
      <c r="MM21" s="53">
        <v>9.5500000000000007</v>
      </c>
      <c r="MN21" s="53">
        <v>9.5500000000000007</v>
      </c>
      <c r="MO21" s="53">
        <v>9.5500000000000007</v>
      </c>
      <c r="MP21" s="53">
        <v>9.5500000000000007</v>
      </c>
      <c r="MQ21" s="53">
        <v>9.5500000000000007</v>
      </c>
      <c r="MR21" s="53">
        <v>15.5</v>
      </c>
      <c r="MS21" s="53">
        <v>15.5</v>
      </c>
      <c r="MT21" s="53">
        <v>15.5</v>
      </c>
      <c r="MU21" s="53">
        <v>15.5</v>
      </c>
      <c r="MV21" s="53">
        <v>15.5</v>
      </c>
    </row>
    <row r="22" spans="1:360" ht="18" customHeight="1" x14ac:dyDescent="0.4">
      <c r="A22" s="56"/>
      <c r="B22" s="54"/>
      <c r="C22" s="54"/>
      <c r="D22" s="60"/>
      <c r="E22" s="56"/>
      <c r="AF22" s="22" t="s">
        <v>127</v>
      </c>
      <c r="AG22" s="22" t="s">
        <v>102</v>
      </c>
      <c r="AH22" s="22" t="s">
        <v>50</v>
      </c>
      <c r="AI22" s="23">
        <v>5</v>
      </c>
      <c r="AJ22" s="23">
        <v>5</v>
      </c>
      <c r="AK22" s="27">
        <v>10000</v>
      </c>
      <c r="AL22" s="27">
        <v>100000000</v>
      </c>
      <c r="AM22" s="23">
        <v>18</v>
      </c>
      <c r="AN22" s="23">
        <v>60</v>
      </c>
      <c r="AO22" s="23">
        <v>120</v>
      </c>
      <c r="AQ22" s="34">
        <v>35</v>
      </c>
      <c r="AR22" s="42">
        <v>78.650000000000006</v>
      </c>
      <c r="AT22" s="38">
        <v>35</v>
      </c>
      <c r="AU22" s="43">
        <v>14.84</v>
      </c>
      <c r="AV22" s="43">
        <v>19.350000000000001</v>
      </c>
      <c r="AW22" s="43">
        <v>27.85</v>
      </c>
      <c r="AX22" s="43"/>
      <c r="AY22" s="34">
        <v>3</v>
      </c>
      <c r="AZ22" s="42">
        <v>69.75</v>
      </c>
      <c r="BB22" s="34">
        <v>21</v>
      </c>
      <c r="BC22" s="42">
        <v>113.55</v>
      </c>
      <c r="BD22" s="42">
        <v>92.6</v>
      </c>
      <c r="BE22" s="42">
        <v>76.55</v>
      </c>
      <c r="BG22" s="23">
        <v>8</v>
      </c>
      <c r="BH22" s="23">
        <v>1509.55</v>
      </c>
      <c r="BI22" s="23">
        <v>253.59</v>
      </c>
      <c r="BJ22" s="23">
        <v>133.53</v>
      </c>
      <c r="BK22" s="23">
        <v>66.2</v>
      </c>
      <c r="BL22" s="23">
        <v>21.94</v>
      </c>
      <c r="BP22" s="34">
        <v>22</v>
      </c>
      <c r="BQ22" s="42">
        <v>47.5</v>
      </c>
      <c r="BR22" s="42">
        <v>47.5</v>
      </c>
      <c r="BS22" s="42">
        <v>47.5</v>
      </c>
      <c r="BT22" s="42">
        <v>47.5</v>
      </c>
      <c r="BU22" s="42">
        <v>47.16</v>
      </c>
      <c r="BV22" s="42">
        <v>47.16</v>
      </c>
      <c r="BW22" s="42">
        <v>47.16</v>
      </c>
      <c r="BY22" s="34">
        <v>35</v>
      </c>
      <c r="BZ22" s="42">
        <v>219.92</v>
      </c>
      <c r="CA22" s="42">
        <v>182.85</v>
      </c>
      <c r="CB22" s="42">
        <v>156.43</v>
      </c>
      <c r="CC22" s="42">
        <v>136.6</v>
      </c>
      <c r="CD22" s="42">
        <v>121.23</v>
      </c>
      <c r="CE22" s="42">
        <v>108.85</v>
      </c>
      <c r="CF22" s="42">
        <v>98.68</v>
      </c>
      <c r="CG22" s="42">
        <v>90.44</v>
      </c>
      <c r="CH22" s="42">
        <v>83.4</v>
      </c>
      <c r="CI22" s="42">
        <v>77.430000000000007</v>
      </c>
      <c r="CJ22" s="42">
        <v>72.44</v>
      </c>
      <c r="CK22" s="42">
        <v>67.599999999999994</v>
      </c>
      <c r="CL22" s="42">
        <v>63.58</v>
      </c>
      <c r="CM22" s="42">
        <v>60.19</v>
      </c>
      <c r="CN22" s="42">
        <v>57.12</v>
      </c>
      <c r="CO22" s="42">
        <v>54.43</v>
      </c>
      <c r="CP22" s="42">
        <v>52.08</v>
      </c>
      <c r="CQ22" s="42">
        <v>49.75</v>
      </c>
      <c r="CR22" s="42">
        <v>47.88</v>
      </c>
      <c r="CS22" s="42">
        <v>45.93</v>
      </c>
      <c r="CT22" s="42">
        <v>44.31</v>
      </c>
      <c r="CU22" s="42">
        <v>42.87</v>
      </c>
      <c r="CV22" s="42">
        <v>41.63</v>
      </c>
      <c r="CW22" s="42">
        <v>40.31</v>
      </c>
      <c r="CX22" s="42">
        <v>39.26</v>
      </c>
      <c r="CY22" s="42">
        <v>38.270000000000003</v>
      </c>
      <c r="CZ22" s="42">
        <v>37.380000000000003</v>
      </c>
      <c r="DA22" s="42">
        <v>36.630000000000003</v>
      </c>
      <c r="DB22" s="42">
        <v>35.82</v>
      </c>
      <c r="DC22" s="42">
        <v>35.26</v>
      </c>
      <c r="DD22" s="42">
        <v>34.74</v>
      </c>
      <c r="DE22" s="42"/>
      <c r="DF22" s="42"/>
      <c r="DG22" s="42"/>
      <c r="DH22" s="42"/>
      <c r="DI22" s="42"/>
      <c r="DK22" s="34">
        <v>35</v>
      </c>
      <c r="DL22" s="42">
        <v>79.7</v>
      </c>
      <c r="DM22" s="42">
        <v>74.650000000000006</v>
      </c>
      <c r="DN22" s="42">
        <v>70.2</v>
      </c>
      <c r="DO22" s="42">
        <v>66.25</v>
      </c>
      <c r="DP22" s="42">
        <v>62.8</v>
      </c>
      <c r="DQ22" s="42">
        <v>59.7</v>
      </c>
      <c r="DR22" s="42">
        <v>56.95</v>
      </c>
      <c r="DS22" s="42">
        <v>54.5</v>
      </c>
      <c r="DT22" s="42">
        <v>52.3</v>
      </c>
      <c r="DU22" s="42">
        <v>50.3</v>
      </c>
      <c r="DV22" s="42">
        <v>48.55</v>
      </c>
      <c r="DW22" s="42">
        <v>46.95</v>
      </c>
      <c r="DX22" s="42">
        <v>45.55</v>
      </c>
      <c r="DY22" s="42">
        <v>44.3</v>
      </c>
      <c r="DZ22" s="42">
        <v>43.15</v>
      </c>
      <c r="EA22" s="42">
        <v>42.2</v>
      </c>
      <c r="EC22" s="34">
        <v>35</v>
      </c>
      <c r="ED22" s="42">
        <v>39.75</v>
      </c>
      <c r="EE22" s="42">
        <v>32.75</v>
      </c>
      <c r="EF22" s="42">
        <v>28.2</v>
      </c>
      <c r="EG22" s="42">
        <v>25.1</v>
      </c>
      <c r="EH22" s="42">
        <v>22.85</v>
      </c>
      <c r="EI22" s="42">
        <v>21.1</v>
      </c>
      <c r="EJ22" s="42">
        <v>19.75</v>
      </c>
      <c r="EK22" s="42">
        <v>18.7</v>
      </c>
      <c r="EL22" s="42">
        <v>17.850000000000001</v>
      </c>
      <c r="EM22" s="42">
        <v>17.149999999999999</v>
      </c>
      <c r="EN22" s="42">
        <v>16.600000000000001</v>
      </c>
      <c r="EO22" s="42">
        <v>16.149999999999999</v>
      </c>
      <c r="EP22" s="42">
        <v>15.75</v>
      </c>
      <c r="EQ22" s="42">
        <v>15.45</v>
      </c>
      <c r="ER22" s="42">
        <v>15.15</v>
      </c>
      <c r="ES22" s="42">
        <v>14.95</v>
      </c>
      <c r="ET22" s="42">
        <v>14.75</v>
      </c>
      <c r="EU22" s="42">
        <v>14.6</v>
      </c>
      <c r="EV22" s="42">
        <v>14.45</v>
      </c>
      <c r="EW22" s="42">
        <v>14.35</v>
      </c>
      <c r="EX22" s="42">
        <v>14.3</v>
      </c>
      <c r="EZ22" s="34">
        <v>35</v>
      </c>
      <c r="FA22" s="42">
        <v>259.62</v>
      </c>
      <c r="FB22" s="42">
        <v>216.45</v>
      </c>
      <c r="FC22" s="42">
        <v>185.59</v>
      </c>
      <c r="FD22" s="42">
        <v>162.4</v>
      </c>
      <c r="FE22" s="42">
        <v>144.30000000000001</v>
      </c>
      <c r="FF22" s="42">
        <v>130.66</v>
      </c>
      <c r="FG22" s="42">
        <v>118.59</v>
      </c>
      <c r="FH22" s="42">
        <v>108.49</v>
      </c>
      <c r="FI22" s="42">
        <v>99.91</v>
      </c>
      <c r="FJ22" s="42">
        <v>92.53</v>
      </c>
      <c r="FK22" s="42">
        <v>87.35</v>
      </c>
      <c r="FL22" s="42">
        <v>81.58</v>
      </c>
      <c r="FM22" s="42">
        <v>76.47</v>
      </c>
      <c r="FN22" s="42">
        <v>71.92</v>
      </c>
      <c r="FO22" s="42">
        <v>67.84</v>
      </c>
      <c r="FP22" s="42">
        <v>64.16</v>
      </c>
      <c r="FQ22" s="42">
        <v>60.83</v>
      </c>
      <c r="FR22" s="42">
        <v>57.81</v>
      </c>
      <c r="FS22" s="42">
        <v>55.05</v>
      </c>
      <c r="FT22" s="42">
        <v>52.52</v>
      </c>
      <c r="FU22" s="42">
        <v>50.2</v>
      </c>
      <c r="FV22" s="42">
        <v>48.05</v>
      </c>
      <c r="FW22" s="42">
        <v>46.07</v>
      </c>
      <c r="FX22" s="42">
        <v>44.24</v>
      </c>
      <c r="FY22" s="42">
        <v>42.54</v>
      </c>
      <c r="FZ22" s="42">
        <v>40.97</v>
      </c>
      <c r="GA22" s="42">
        <v>39.51</v>
      </c>
      <c r="GB22" s="42">
        <v>38.14</v>
      </c>
      <c r="GC22" s="42">
        <v>36.869999999999997</v>
      </c>
      <c r="GD22" s="42">
        <v>35.69</v>
      </c>
      <c r="GE22" s="42">
        <v>34.590000000000003</v>
      </c>
      <c r="GF22" s="42"/>
      <c r="GG22" s="42"/>
      <c r="GH22" s="42"/>
      <c r="GI22" s="42"/>
      <c r="GJ22" s="42"/>
      <c r="GX22" s="34">
        <v>35</v>
      </c>
      <c r="GY22" s="42">
        <v>77.55</v>
      </c>
      <c r="GZ22" s="42">
        <v>71.680000000000007</v>
      </c>
      <c r="HA22" s="42">
        <v>66.69</v>
      </c>
      <c r="HB22" s="42">
        <v>62.55</v>
      </c>
      <c r="HC22" s="42">
        <v>59</v>
      </c>
      <c r="HD22" s="42">
        <v>55.99</v>
      </c>
      <c r="HE22" s="42">
        <v>53.31</v>
      </c>
      <c r="HF22" s="42">
        <v>51.01</v>
      </c>
      <c r="HG22" s="42">
        <v>48.91</v>
      </c>
      <c r="HH22" s="42">
        <v>47.07</v>
      </c>
      <c r="HI22" s="42">
        <v>45.51</v>
      </c>
      <c r="HJ22" s="42">
        <v>44.13</v>
      </c>
      <c r="HK22" s="42">
        <v>42.95</v>
      </c>
      <c r="HL22" s="42">
        <v>41.7</v>
      </c>
      <c r="HM22" s="42">
        <v>40.75</v>
      </c>
      <c r="HN22" s="42">
        <v>39.81</v>
      </c>
      <c r="HO22" s="42">
        <v>39.130000000000003</v>
      </c>
      <c r="HP22" s="42">
        <v>38.18</v>
      </c>
      <c r="HQ22" s="42">
        <v>37.520000000000003</v>
      </c>
      <c r="HR22" s="42">
        <v>36.93</v>
      </c>
      <c r="HS22" s="42">
        <v>36.4</v>
      </c>
      <c r="HT22" s="42">
        <v>35.880000000000003</v>
      </c>
      <c r="HU22" s="42">
        <v>35.49</v>
      </c>
      <c r="HV22" s="42">
        <v>35.1</v>
      </c>
      <c r="HW22" s="42">
        <v>34.82</v>
      </c>
      <c r="HX22" s="42">
        <v>34.46</v>
      </c>
      <c r="HY22" s="42"/>
      <c r="HZ22" s="42"/>
      <c r="IA22" s="42"/>
      <c r="IB22" s="42"/>
      <c r="IC22" s="42"/>
      <c r="IE22" s="34">
        <v>35</v>
      </c>
      <c r="IF22" s="34">
        <v>660</v>
      </c>
      <c r="IH22" s="30">
        <v>35</v>
      </c>
      <c r="II22" s="43">
        <v>980.15</v>
      </c>
      <c r="IJ22" s="43">
        <v>228.94</v>
      </c>
      <c r="IL22" s="30">
        <v>35</v>
      </c>
      <c r="IM22" s="43">
        <v>836.09</v>
      </c>
      <c r="IN22" s="43">
        <v>196.29</v>
      </c>
      <c r="IO22" s="43">
        <v>115.95</v>
      </c>
      <c r="IQ22" s="23">
        <v>37</v>
      </c>
      <c r="IR22" s="44">
        <v>88.73</v>
      </c>
      <c r="IS22" s="44">
        <v>84.16</v>
      </c>
      <c r="IT22" s="44">
        <v>80.22</v>
      </c>
      <c r="IU22" s="44">
        <v>76.81</v>
      </c>
      <c r="IV22" s="44">
        <v>73.819999999999993</v>
      </c>
      <c r="IW22" s="44">
        <v>71.19</v>
      </c>
      <c r="IX22" s="44">
        <v>69.09</v>
      </c>
      <c r="IY22" s="44">
        <v>67.25</v>
      </c>
      <c r="IZ22" s="44">
        <v>65.680000000000007</v>
      </c>
      <c r="JA22" s="44">
        <v>64.209999999999994</v>
      </c>
      <c r="JB22" s="44">
        <v>62.95</v>
      </c>
      <c r="JC22" s="44">
        <v>61.85</v>
      </c>
      <c r="JD22" s="44">
        <v>60.85</v>
      </c>
      <c r="JE22" s="44">
        <v>59.96</v>
      </c>
      <c r="JF22" s="44">
        <v>59.17</v>
      </c>
      <c r="JG22" s="44">
        <v>58.49</v>
      </c>
      <c r="JI22" s="34">
        <v>17</v>
      </c>
      <c r="JJ22" s="34">
        <v>11</v>
      </c>
      <c r="JL22" s="45">
        <v>35</v>
      </c>
      <c r="JM22" s="46">
        <v>14.84</v>
      </c>
      <c r="JN22" s="46">
        <v>19.350000000000001</v>
      </c>
      <c r="JO22" s="46">
        <v>27.85</v>
      </c>
      <c r="JR22" s="34">
        <v>35</v>
      </c>
      <c r="JS22" s="42">
        <v>6.56</v>
      </c>
      <c r="JT22" s="42">
        <v>5.62</v>
      </c>
      <c r="JU22" s="42">
        <v>4.96</v>
      </c>
      <c r="JV22" s="42">
        <v>4.46</v>
      </c>
      <c r="JW22" s="42">
        <v>4.08</v>
      </c>
      <c r="JX22" s="42">
        <v>3.77</v>
      </c>
      <c r="JY22" s="42">
        <v>3.52</v>
      </c>
      <c r="JZ22" s="42">
        <v>3.32</v>
      </c>
      <c r="KA22" s="42">
        <v>3.15</v>
      </c>
      <c r="KB22" s="42">
        <v>3</v>
      </c>
      <c r="KC22" s="42">
        <v>2.88</v>
      </c>
      <c r="KD22" s="42">
        <v>2.77</v>
      </c>
      <c r="KE22" s="42">
        <v>2.67</v>
      </c>
      <c r="KF22" s="42">
        <v>2.59</v>
      </c>
      <c r="KG22" s="42">
        <v>2.52</v>
      </c>
      <c r="KH22" s="42">
        <v>2.4500000000000002</v>
      </c>
      <c r="KI22" s="42">
        <v>2.39</v>
      </c>
      <c r="KJ22" s="42">
        <v>2.34</v>
      </c>
      <c r="KK22" s="42">
        <v>2.2999999999999998</v>
      </c>
      <c r="KL22" s="42">
        <v>2.2599999999999998</v>
      </c>
      <c r="KM22" s="42">
        <v>2.2200000000000002</v>
      </c>
      <c r="KN22" s="42">
        <v>2.19</v>
      </c>
      <c r="KO22" s="42">
        <v>2.16</v>
      </c>
      <c r="KP22" s="42">
        <v>2.13</v>
      </c>
      <c r="KQ22" s="42">
        <v>2.1</v>
      </c>
      <c r="KR22" s="42">
        <v>2.08</v>
      </c>
      <c r="KS22" s="42">
        <v>2.06</v>
      </c>
      <c r="KT22" s="42">
        <v>2.04</v>
      </c>
      <c r="KU22" s="42">
        <v>2.0299999999999998</v>
      </c>
      <c r="KV22" s="42">
        <v>2.0099999999999998</v>
      </c>
      <c r="KW22" s="42">
        <v>2</v>
      </c>
      <c r="KX22" s="42"/>
      <c r="KY22" s="42"/>
      <c r="KZ22" s="42"/>
      <c r="LA22" s="42"/>
      <c r="LB22" s="42"/>
      <c r="LQ22" s="52">
        <v>11</v>
      </c>
      <c r="LR22" s="53">
        <v>2.15</v>
      </c>
      <c r="LS22" s="53">
        <v>2.15</v>
      </c>
      <c r="LT22" s="53">
        <v>2.15</v>
      </c>
      <c r="LU22" s="53">
        <v>2.15</v>
      </c>
      <c r="LV22" s="53">
        <v>2.15</v>
      </c>
      <c r="LW22" s="53">
        <v>2.15</v>
      </c>
      <c r="LX22" s="53">
        <v>2.65</v>
      </c>
      <c r="LY22" s="53">
        <v>2.65</v>
      </c>
      <c r="LZ22" s="53">
        <v>2.65</v>
      </c>
      <c r="MA22" s="53">
        <v>2.65</v>
      </c>
      <c r="MB22" s="53">
        <v>2.65</v>
      </c>
      <c r="MC22" s="53">
        <v>3.75</v>
      </c>
      <c r="MD22" s="53">
        <v>3.75</v>
      </c>
      <c r="ME22" s="53">
        <v>3.75</v>
      </c>
      <c r="MF22" s="53">
        <v>3.75</v>
      </c>
      <c r="MG22" s="53">
        <v>3.75</v>
      </c>
      <c r="MH22" s="53">
        <v>5.95</v>
      </c>
      <c r="MI22" s="53">
        <v>5.95</v>
      </c>
      <c r="MJ22" s="53">
        <v>5.95</v>
      </c>
      <c r="MK22" s="53">
        <v>5.95</v>
      </c>
      <c r="ML22" s="53">
        <v>5.95</v>
      </c>
      <c r="MM22" s="53">
        <v>9.85</v>
      </c>
      <c r="MN22" s="53">
        <v>9.85</v>
      </c>
      <c r="MO22" s="53">
        <v>9.85</v>
      </c>
      <c r="MP22" s="53">
        <v>9.85</v>
      </c>
      <c r="MQ22" s="53">
        <v>9.85</v>
      </c>
      <c r="MR22" s="53">
        <v>16</v>
      </c>
      <c r="MS22" s="53">
        <v>16</v>
      </c>
      <c r="MT22" s="53">
        <v>16</v>
      </c>
      <c r="MU22" s="53">
        <v>16</v>
      </c>
      <c r="MV22" s="53">
        <v>16</v>
      </c>
    </row>
    <row r="23" spans="1:360" ht="11.4" hidden="1" customHeight="1" x14ac:dyDescent="0.4">
      <c r="A23" s="61"/>
      <c r="B23" s="62"/>
      <c r="C23" s="62"/>
      <c r="D23" s="63"/>
      <c r="E23" s="61"/>
      <c r="AF23" s="22" t="s">
        <v>41</v>
      </c>
      <c r="AG23" s="22" t="s">
        <v>42</v>
      </c>
      <c r="AH23" s="22" t="s">
        <v>52</v>
      </c>
      <c r="AI23" s="23">
        <v>5</v>
      </c>
      <c r="AJ23" s="23">
        <v>40</v>
      </c>
      <c r="AK23" s="27">
        <v>50000</v>
      </c>
      <c r="AL23" s="27">
        <v>500000</v>
      </c>
      <c r="AM23" s="23">
        <v>26</v>
      </c>
      <c r="AN23" s="23">
        <v>50</v>
      </c>
      <c r="AO23" s="23">
        <v>70</v>
      </c>
      <c r="AQ23" s="34">
        <v>36</v>
      </c>
      <c r="AR23" s="42">
        <v>78.900000000000006</v>
      </c>
      <c r="AT23" s="38">
        <v>36</v>
      </c>
      <c r="AU23" s="43">
        <v>16.16</v>
      </c>
      <c r="AV23" s="43">
        <v>21.18</v>
      </c>
      <c r="AW23" s="43">
        <v>30.46</v>
      </c>
      <c r="AX23" s="43"/>
      <c r="AY23" s="34">
        <v>4</v>
      </c>
      <c r="AZ23" s="42">
        <v>75.3</v>
      </c>
      <c r="BB23" s="34">
        <v>22</v>
      </c>
      <c r="BC23" s="42">
        <v>113.7</v>
      </c>
      <c r="BD23" s="42">
        <v>92.75</v>
      </c>
      <c r="BE23" s="42">
        <v>76.8</v>
      </c>
      <c r="BG23" s="23">
        <v>9</v>
      </c>
      <c r="BH23" s="23">
        <v>1469.29</v>
      </c>
      <c r="BI23" s="23">
        <v>226.28</v>
      </c>
      <c r="BJ23" s="23">
        <v>119.01</v>
      </c>
      <c r="BK23" s="23">
        <v>59</v>
      </c>
      <c r="BL23" s="23">
        <v>19.559999999999999</v>
      </c>
      <c r="BP23" s="34">
        <v>23</v>
      </c>
      <c r="BQ23" s="42">
        <v>4.93</v>
      </c>
      <c r="BR23" s="42">
        <v>4.93</v>
      </c>
      <c r="BS23" s="42">
        <v>4.93</v>
      </c>
      <c r="BT23" s="42">
        <v>4.93</v>
      </c>
      <c r="BU23" s="42">
        <v>44.98</v>
      </c>
      <c r="BV23" s="42">
        <v>44.98</v>
      </c>
      <c r="BW23" s="42">
        <v>44.98</v>
      </c>
      <c r="BY23" s="34">
        <v>36</v>
      </c>
      <c r="BZ23" s="42">
        <v>220.01</v>
      </c>
      <c r="CA23" s="42">
        <v>182.96</v>
      </c>
      <c r="CB23" s="42">
        <v>156.56</v>
      </c>
      <c r="CC23" s="42">
        <v>136.74</v>
      </c>
      <c r="CD23" s="42">
        <v>121.38</v>
      </c>
      <c r="CE23" s="42">
        <v>109.03</v>
      </c>
      <c r="CF23" s="42">
        <v>99</v>
      </c>
      <c r="CG23" s="42">
        <v>90.75</v>
      </c>
      <c r="CH23" s="42">
        <v>83.76</v>
      </c>
      <c r="CI23" s="42">
        <v>77.760000000000005</v>
      </c>
      <c r="CJ23" s="42">
        <v>72.78</v>
      </c>
      <c r="CK23" s="42">
        <v>67.900000000000006</v>
      </c>
      <c r="CL23" s="42">
        <v>63.89</v>
      </c>
      <c r="CM23" s="42">
        <v>60.53</v>
      </c>
      <c r="CN23" s="42">
        <v>57.45</v>
      </c>
      <c r="CO23" s="42">
        <v>54.78</v>
      </c>
      <c r="CP23" s="42">
        <v>52.41</v>
      </c>
      <c r="CQ23" s="42">
        <v>50.1</v>
      </c>
      <c r="CR23" s="42">
        <v>48.27</v>
      </c>
      <c r="CS23" s="42">
        <v>46.38</v>
      </c>
      <c r="CT23" s="42">
        <v>44.83</v>
      </c>
      <c r="CU23" s="42">
        <v>43.37</v>
      </c>
      <c r="CV23" s="42">
        <v>42.16</v>
      </c>
      <c r="CW23" s="42">
        <v>40.880000000000003</v>
      </c>
      <c r="CX23" s="42">
        <v>39.82</v>
      </c>
      <c r="CY23" s="42">
        <v>38.89</v>
      </c>
      <c r="CZ23" s="42">
        <v>38.01</v>
      </c>
      <c r="DA23" s="42">
        <v>37.31</v>
      </c>
      <c r="DB23" s="42">
        <v>36.57</v>
      </c>
      <c r="DC23" s="42">
        <v>36.01</v>
      </c>
      <c r="DD23" s="42"/>
      <c r="DE23" s="42"/>
      <c r="DF23" s="42"/>
      <c r="DG23" s="42"/>
      <c r="DH23" s="42"/>
      <c r="DI23" s="42"/>
      <c r="DK23" s="34">
        <v>36</v>
      </c>
      <c r="DL23" s="42">
        <v>80.3</v>
      </c>
      <c r="DM23" s="42">
        <v>75.25</v>
      </c>
      <c r="DN23" s="42">
        <v>70.849999999999994</v>
      </c>
      <c r="DO23" s="42">
        <v>66.95</v>
      </c>
      <c r="DP23" s="42">
        <v>63.5</v>
      </c>
      <c r="DQ23" s="42">
        <v>60.45</v>
      </c>
      <c r="DR23" s="42">
        <v>57.75</v>
      </c>
      <c r="DS23" s="42">
        <v>55.3</v>
      </c>
      <c r="DT23" s="42">
        <v>53.15</v>
      </c>
      <c r="DU23" s="42">
        <v>51.2</v>
      </c>
      <c r="DV23" s="42">
        <v>49.45</v>
      </c>
      <c r="DW23" s="42">
        <v>47.95</v>
      </c>
      <c r="DX23" s="42">
        <v>46.55</v>
      </c>
      <c r="DY23" s="42">
        <v>45.35</v>
      </c>
      <c r="DZ23" s="42">
        <v>44.25</v>
      </c>
      <c r="EA23" s="42">
        <v>43.3</v>
      </c>
      <c r="EC23" s="34">
        <v>36</v>
      </c>
      <c r="ED23" s="42">
        <v>41.45</v>
      </c>
      <c r="EE23" s="42">
        <v>34.200000000000003</v>
      </c>
      <c r="EF23" s="42">
        <v>29.55</v>
      </c>
      <c r="EG23" s="42">
        <v>26.35</v>
      </c>
      <c r="EH23" s="42">
        <v>24</v>
      </c>
      <c r="EI23" s="42">
        <v>22.2</v>
      </c>
      <c r="EJ23" s="42">
        <v>20.85</v>
      </c>
      <c r="EK23" s="42">
        <v>19.75</v>
      </c>
      <c r="EL23" s="42">
        <v>18.850000000000001</v>
      </c>
      <c r="EM23" s="42">
        <v>18.149999999999999</v>
      </c>
      <c r="EN23" s="42">
        <v>17.55</v>
      </c>
      <c r="EO23" s="42">
        <v>17.100000000000001</v>
      </c>
      <c r="EP23" s="42">
        <v>16.7</v>
      </c>
      <c r="EQ23" s="42">
        <v>16.350000000000001</v>
      </c>
      <c r="ER23" s="42">
        <v>16.05</v>
      </c>
      <c r="ES23" s="42">
        <v>15.85</v>
      </c>
      <c r="ET23" s="42">
        <v>15.65</v>
      </c>
      <c r="EU23" s="42">
        <v>15.5</v>
      </c>
      <c r="EV23" s="42">
        <v>15.35</v>
      </c>
      <c r="EW23" s="42">
        <v>15.25</v>
      </c>
      <c r="EX23" s="42">
        <v>15.15</v>
      </c>
      <c r="EZ23" s="34">
        <v>36</v>
      </c>
      <c r="FA23" s="42">
        <v>260.98</v>
      </c>
      <c r="FB23" s="42">
        <v>217.61</v>
      </c>
      <c r="FC23" s="42">
        <v>186.6</v>
      </c>
      <c r="FD23" s="42">
        <v>163.29</v>
      </c>
      <c r="FE23" s="42">
        <v>145.11000000000001</v>
      </c>
      <c r="FF23" s="42">
        <v>131.4</v>
      </c>
      <c r="FG23" s="42">
        <v>119.26</v>
      </c>
      <c r="FH23" s="42">
        <v>109.11</v>
      </c>
      <c r="FI23" s="42">
        <v>100.49</v>
      </c>
      <c r="FJ23" s="42">
        <v>93.08</v>
      </c>
      <c r="FK23" s="42">
        <v>87.88</v>
      </c>
      <c r="FL23" s="42">
        <v>82.08</v>
      </c>
      <c r="FM23" s="42">
        <v>76.95</v>
      </c>
      <c r="FN23" s="42">
        <v>72.38</v>
      </c>
      <c r="FO23" s="42">
        <v>68.28</v>
      </c>
      <c r="FP23" s="42">
        <v>64.59</v>
      </c>
      <c r="FQ23" s="42">
        <v>61.26</v>
      </c>
      <c r="FR23" s="42">
        <v>58.23</v>
      </c>
      <c r="FS23" s="42">
        <v>55.46</v>
      </c>
      <c r="FT23" s="42">
        <v>52.92</v>
      </c>
      <c r="FU23" s="42">
        <v>50.59</v>
      </c>
      <c r="FV23" s="42">
        <v>48.44</v>
      </c>
      <c r="FW23" s="42">
        <v>46.45</v>
      </c>
      <c r="FX23" s="42">
        <v>44.61</v>
      </c>
      <c r="FY23" s="42">
        <v>42.92</v>
      </c>
      <c r="FZ23" s="42">
        <v>41.34</v>
      </c>
      <c r="GA23" s="42">
        <v>39.880000000000003</v>
      </c>
      <c r="GB23" s="42">
        <v>38.51</v>
      </c>
      <c r="GC23" s="42">
        <v>37.24</v>
      </c>
      <c r="GD23" s="42">
        <v>36.06</v>
      </c>
      <c r="GE23" s="42"/>
      <c r="GF23" s="42"/>
      <c r="GG23" s="42"/>
      <c r="GH23" s="42"/>
      <c r="GI23" s="42"/>
      <c r="GJ23" s="42"/>
      <c r="GX23" s="34">
        <v>36</v>
      </c>
      <c r="GY23" s="42">
        <v>78.87</v>
      </c>
      <c r="GZ23" s="42">
        <v>72.88</v>
      </c>
      <c r="HA23" s="42">
        <v>67.819999999999993</v>
      </c>
      <c r="HB23" s="42">
        <v>63.63</v>
      </c>
      <c r="HC23" s="42">
        <v>60.06</v>
      </c>
      <c r="HD23" s="42">
        <v>57</v>
      </c>
      <c r="HE23" s="42">
        <v>54.29</v>
      </c>
      <c r="HF23" s="42">
        <v>51.96</v>
      </c>
      <c r="HG23" s="42">
        <v>49.85</v>
      </c>
      <c r="HH23" s="42">
        <v>48.02</v>
      </c>
      <c r="HI23" s="42">
        <v>46.41</v>
      </c>
      <c r="HJ23" s="42">
        <v>45.06</v>
      </c>
      <c r="HK23" s="42">
        <v>43.87</v>
      </c>
      <c r="HL23" s="42">
        <v>42.57</v>
      </c>
      <c r="HM23" s="42">
        <v>41.67</v>
      </c>
      <c r="HN23" s="42">
        <v>40.729999999999997</v>
      </c>
      <c r="HO23" s="42">
        <v>39.99</v>
      </c>
      <c r="HP23" s="42">
        <v>39.090000000000003</v>
      </c>
      <c r="HQ23" s="42">
        <v>38.43</v>
      </c>
      <c r="HR23" s="42">
        <v>37.840000000000003</v>
      </c>
      <c r="HS23" s="42">
        <v>37.340000000000003</v>
      </c>
      <c r="HT23" s="42">
        <v>36.81</v>
      </c>
      <c r="HU23" s="42">
        <v>36.44</v>
      </c>
      <c r="HV23" s="42">
        <v>36.04</v>
      </c>
      <c r="HW23" s="42">
        <v>35.76</v>
      </c>
      <c r="HX23" s="42"/>
      <c r="HY23" s="42"/>
      <c r="HZ23" s="42"/>
      <c r="IA23" s="42"/>
      <c r="IB23" s="42"/>
      <c r="IC23" s="42"/>
      <c r="IE23" s="34">
        <v>36</v>
      </c>
      <c r="IF23" s="34">
        <v>671</v>
      </c>
      <c r="IH23" s="30">
        <v>36</v>
      </c>
      <c r="II23" s="43">
        <v>980.21</v>
      </c>
      <c r="IJ23" s="43">
        <v>229</v>
      </c>
      <c r="IL23" s="30">
        <v>36</v>
      </c>
      <c r="IM23" s="43">
        <v>836.14</v>
      </c>
      <c r="IN23" s="43">
        <v>196.33</v>
      </c>
      <c r="IO23" s="43">
        <v>115.99</v>
      </c>
      <c r="IQ23" s="23">
        <v>38</v>
      </c>
      <c r="IR23" s="44">
        <v>90.41</v>
      </c>
      <c r="IS23" s="44">
        <v>85.89</v>
      </c>
      <c r="IT23" s="44">
        <v>82.01</v>
      </c>
      <c r="IU23" s="44">
        <v>78.650000000000006</v>
      </c>
      <c r="IV23" s="44">
        <v>75.709999999999994</v>
      </c>
      <c r="IW23" s="44">
        <v>73.13</v>
      </c>
      <c r="IX23" s="44">
        <v>71.09</v>
      </c>
      <c r="IY23" s="44">
        <v>69.3</v>
      </c>
      <c r="IZ23" s="44">
        <v>67.73</v>
      </c>
      <c r="JA23" s="44">
        <v>66.36</v>
      </c>
      <c r="JB23" s="44">
        <v>65.19</v>
      </c>
      <c r="JC23" s="44">
        <v>64.05</v>
      </c>
      <c r="JD23" s="44">
        <v>63.11</v>
      </c>
      <c r="JE23" s="44">
        <v>62.27</v>
      </c>
      <c r="JF23" s="44">
        <v>61.48</v>
      </c>
      <c r="JG23" s="44">
        <v>60.85</v>
      </c>
      <c r="JI23" s="34">
        <v>18</v>
      </c>
      <c r="JJ23" s="34">
        <v>12</v>
      </c>
      <c r="JL23" s="45">
        <v>36</v>
      </c>
      <c r="JM23" s="46">
        <v>16.16</v>
      </c>
      <c r="JN23" s="46">
        <v>21.18</v>
      </c>
      <c r="JO23" s="46">
        <v>30.46</v>
      </c>
      <c r="JR23" s="34">
        <v>36</v>
      </c>
      <c r="JS23" s="42">
        <v>6.49</v>
      </c>
      <c r="JT23" s="42">
        <v>5.56</v>
      </c>
      <c r="JU23" s="42">
        <v>4.91</v>
      </c>
      <c r="JV23" s="42">
        <v>4.42</v>
      </c>
      <c r="JW23" s="42">
        <v>4.04</v>
      </c>
      <c r="JX23" s="42">
        <v>3.73</v>
      </c>
      <c r="JY23" s="42">
        <v>3.49</v>
      </c>
      <c r="JZ23" s="42">
        <v>3.29</v>
      </c>
      <c r="KA23" s="42">
        <v>3.12</v>
      </c>
      <c r="KB23" s="42">
        <v>2.97</v>
      </c>
      <c r="KC23" s="42">
        <v>2.85</v>
      </c>
      <c r="KD23" s="42">
        <v>2.74</v>
      </c>
      <c r="KE23" s="42">
        <v>2.65</v>
      </c>
      <c r="KF23" s="42">
        <v>2.57</v>
      </c>
      <c r="KG23" s="42">
        <v>2.4900000000000002</v>
      </c>
      <c r="KH23" s="42">
        <v>2.4300000000000002</v>
      </c>
      <c r="KI23" s="42">
        <v>2.37</v>
      </c>
      <c r="KJ23" s="42">
        <v>2.3199999999999998</v>
      </c>
      <c r="KK23" s="42">
        <v>2.2799999999999998</v>
      </c>
      <c r="KL23" s="42">
        <v>2.2400000000000002</v>
      </c>
      <c r="KM23" s="42">
        <v>2.2000000000000002</v>
      </c>
      <c r="KN23" s="42">
        <v>2.17</v>
      </c>
      <c r="KO23" s="42">
        <v>2.14</v>
      </c>
      <c r="KP23" s="42">
        <v>2.11</v>
      </c>
      <c r="KQ23" s="42">
        <v>2.09</v>
      </c>
      <c r="KR23" s="42">
        <v>2.0699999999999998</v>
      </c>
      <c r="KS23" s="42">
        <v>2.0499999999999998</v>
      </c>
      <c r="KT23" s="42">
        <v>2.0299999999999998</v>
      </c>
      <c r="KU23" s="42">
        <v>2.0099999999999998</v>
      </c>
      <c r="KV23" s="42">
        <v>2</v>
      </c>
      <c r="KW23" s="42"/>
      <c r="KX23" s="42"/>
      <c r="KY23" s="42"/>
      <c r="KZ23" s="42"/>
      <c r="LA23" s="42"/>
      <c r="LB23" s="42"/>
      <c r="LQ23" s="52">
        <v>12</v>
      </c>
      <c r="LR23" s="53">
        <v>2.15</v>
      </c>
      <c r="LS23" s="53">
        <v>2.15</v>
      </c>
      <c r="LT23" s="53">
        <v>2.15</v>
      </c>
      <c r="LU23" s="53">
        <v>2.15</v>
      </c>
      <c r="LV23" s="53">
        <v>2.15</v>
      </c>
      <c r="LW23" s="53">
        <v>2.15</v>
      </c>
      <c r="LX23" s="53">
        <v>2.7</v>
      </c>
      <c r="LY23" s="53">
        <v>2.7</v>
      </c>
      <c r="LZ23" s="53">
        <v>2.7</v>
      </c>
      <c r="MA23" s="53">
        <v>2.7</v>
      </c>
      <c r="MB23" s="53">
        <v>2.7</v>
      </c>
      <c r="MC23" s="53">
        <v>3.85</v>
      </c>
      <c r="MD23" s="53">
        <v>3.85</v>
      </c>
      <c r="ME23" s="53">
        <v>3.85</v>
      </c>
      <c r="MF23" s="53">
        <v>3.85</v>
      </c>
      <c r="MG23" s="53">
        <v>3.85</v>
      </c>
      <c r="MH23" s="53">
        <v>6.15</v>
      </c>
      <c r="MI23" s="53">
        <v>6.15</v>
      </c>
      <c r="MJ23" s="53">
        <v>6.15</v>
      </c>
      <c r="MK23" s="53">
        <v>6.15</v>
      </c>
      <c r="ML23" s="53">
        <v>6.15</v>
      </c>
      <c r="MM23" s="53">
        <v>10.199999999999999</v>
      </c>
      <c r="MN23" s="53">
        <v>10.199999999999999</v>
      </c>
      <c r="MO23" s="53">
        <v>10.199999999999999</v>
      </c>
      <c r="MP23" s="53">
        <v>10.199999999999999</v>
      </c>
      <c r="MQ23" s="53">
        <v>10.199999999999999</v>
      </c>
      <c r="MR23" s="53">
        <v>16.5</v>
      </c>
      <c r="MS23" s="53">
        <v>16.5</v>
      </c>
      <c r="MT23" s="53">
        <v>16.5</v>
      </c>
      <c r="MU23" s="53">
        <v>16.5</v>
      </c>
      <c r="MV23" s="53">
        <v>16.5</v>
      </c>
    </row>
    <row r="24" spans="1:360" ht="19.8" hidden="1" customHeight="1" x14ac:dyDescent="0.4">
      <c r="A24" s="64"/>
      <c r="B24" s="64"/>
      <c r="C24" s="64"/>
      <c r="D24" s="65"/>
      <c r="E24" s="57"/>
      <c r="AQ24" s="34">
        <v>37</v>
      </c>
      <c r="AR24" s="42">
        <v>79.2</v>
      </c>
      <c r="AT24" s="38">
        <v>37</v>
      </c>
      <c r="AU24" s="43">
        <v>17.68</v>
      </c>
      <c r="AV24" s="43">
        <v>23.24</v>
      </c>
      <c r="AW24" s="43">
        <v>33.33</v>
      </c>
      <c r="AX24" s="43"/>
      <c r="AY24" s="34">
        <v>5</v>
      </c>
      <c r="AZ24" s="42">
        <v>81.7</v>
      </c>
      <c r="BB24" s="34">
        <v>23</v>
      </c>
      <c r="BC24" s="42">
        <v>113.8</v>
      </c>
      <c r="BD24" s="42">
        <v>92.95</v>
      </c>
      <c r="BE24" s="42">
        <v>77.05</v>
      </c>
      <c r="BG24" s="23">
        <v>10</v>
      </c>
      <c r="BH24" s="23">
        <v>1406.54</v>
      </c>
      <c r="BI24" s="23">
        <v>200.81</v>
      </c>
      <c r="BJ24" s="23">
        <v>105.62</v>
      </c>
      <c r="BK24" s="23">
        <v>52.36</v>
      </c>
      <c r="BL24" s="23">
        <v>17.36</v>
      </c>
      <c r="BP24" s="34">
        <v>24</v>
      </c>
      <c r="BQ24" s="42">
        <v>42.98</v>
      </c>
      <c r="BR24" s="42">
        <v>42.98</v>
      </c>
      <c r="BS24" s="42">
        <v>42.98</v>
      </c>
      <c r="BT24" s="42">
        <v>42.98</v>
      </c>
      <c r="BU24" s="42">
        <v>43.03</v>
      </c>
      <c r="BV24" s="42">
        <v>43.03</v>
      </c>
      <c r="BW24" s="42">
        <v>43.03</v>
      </c>
      <c r="BY24" s="34">
        <v>37</v>
      </c>
      <c r="BZ24" s="42">
        <v>220.13</v>
      </c>
      <c r="CA24" s="42">
        <v>183.1</v>
      </c>
      <c r="CB24" s="42">
        <v>156.72</v>
      </c>
      <c r="CC24" s="42">
        <v>136.91</v>
      </c>
      <c r="CD24" s="42">
        <v>121.56</v>
      </c>
      <c r="CE24" s="42">
        <v>109.24</v>
      </c>
      <c r="CF24" s="42">
        <v>99.38</v>
      </c>
      <c r="CG24" s="42">
        <v>91.1</v>
      </c>
      <c r="CH24" s="42">
        <v>84.14</v>
      </c>
      <c r="CI24" s="42">
        <v>78.13</v>
      </c>
      <c r="CJ24" s="42">
        <v>73.12</v>
      </c>
      <c r="CK24" s="42">
        <v>68.28</v>
      </c>
      <c r="CL24" s="42">
        <v>64.3</v>
      </c>
      <c r="CM24" s="42">
        <v>60.91</v>
      </c>
      <c r="CN24" s="42">
        <v>57.83</v>
      </c>
      <c r="CO24" s="42">
        <v>55.17</v>
      </c>
      <c r="CP24" s="42">
        <v>52.8</v>
      </c>
      <c r="CQ24" s="42">
        <v>50.53</v>
      </c>
      <c r="CR24" s="42">
        <v>48.72</v>
      </c>
      <c r="CS24" s="42">
        <v>46.89</v>
      </c>
      <c r="CT24" s="42">
        <v>45.43</v>
      </c>
      <c r="CU24" s="42">
        <v>43.92</v>
      </c>
      <c r="CV24" s="42">
        <v>42.75</v>
      </c>
      <c r="CW24" s="42">
        <v>41.51</v>
      </c>
      <c r="CX24" s="42">
        <v>40.44</v>
      </c>
      <c r="CY24" s="42">
        <v>39.57</v>
      </c>
      <c r="CZ24" s="42">
        <v>38.700000000000003</v>
      </c>
      <c r="DA24" s="42">
        <v>38.07</v>
      </c>
      <c r="DB24" s="42">
        <v>37.4</v>
      </c>
      <c r="DC24" s="42"/>
      <c r="DD24" s="42"/>
      <c r="DE24" s="42"/>
      <c r="DF24" s="42"/>
      <c r="DG24" s="42"/>
      <c r="DH24" s="42"/>
      <c r="DI24" s="42"/>
      <c r="DK24" s="34">
        <v>37</v>
      </c>
      <c r="DL24" s="42">
        <v>81</v>
      </c>
      <c r="DM24" s="42">
        <v>76</v>
      </c>
      <c r="DN24" s="42">
        <v>71.599999999999994</v>
      </c>
      <c r="DO24" s="42">
        <v>67.75</v>
      </c>
      <c r="DP24" s="42">
        <v>64.3</v>
      </c>
      <c r="DQ24" s="42">
        <v>61.3</v>
      </c>
      <c r="DR24" s="42">
        <v>58.6</v>
      </c>
      <c r="DS24" s="42">
        <v>56.2</v>
      </c>
      <c r="DT24" s="42">
        <v>54.1</v>
      </c>
      <c r="DU24" s="42">
        <v>52.2</v>
      </c>
      <c r="DV24" s="42">
        <v>50.5</v>
      </c>
      <c r="DW24" s="42">
        <v>49</v>
      </c>
      <c r="DX24" s="42">
        <v>47.65</v>
      </c>
      <c r="DY24" s="42">
        <v>46.45</v>
      </c>
      <c r="DZ24" s="42">
        <v>45.45</v>
      </c>
      <c r="EA24" s="42">
        <v>44.55</v>
      </c>
      <c r="EC24" s="34">
        <v>37</v>
      </c>
      <c r="ED24" s="42">
        <v>43.4</v>
      </c>
      <c r="EE24" s="42">
        <v>35.9</v>
      </c>
      <c r="EF24" s="42">
        <v>31.1</v>
      </c>
      <c r="EG24" s="42">
        <v>27.75</v>
      </c>
      <c r="EH24" s="42">
        <v>25.3</v>
      </c>
      <c r="EI24" s="42">
        <v>23.45</v>
      </c>
      <c r="EJ24" s="42">
        <v>22.05</v>
      </c>
      <c r="EK24" s="42">
        <v>20.9</v>
      </c>
      <c r="EL24" s="42">
        <v>20</v>
      </c>
      <c r="EM24" s="42">
        <v>19.25</v>
      </c>
      <c r="EN24" s="42">
        <v>18.649999999999999</v>
      </c>
      <c r="EO24" s="42">
        <v>18.149999999999999</v>
      </c>
      <c r="EP24" s="42">
        <v>17.7</v>
      </c>
      <c r="EQ24" s="42">
        <v>17.350000000000001</v>
      </c>
      <c r="ER24" s="42">
        <v>17.05</v>
      </c>
      <c r="ES24" s="42">
        <v>16.8</v>
      </c>
      <c r="ET24" s="42">
        <v>16.600000000000001</v>
      </c>
      <c r="EU24" s="42">
        <v>16.45</v>
      </c>
      <c r="EV24" s="42">
        <v>16.3</v>
      </c>
      <c r="EW24" s="42">
        <v>16.2</v>
      </c>
      <c r="EX24" s="42">
        <v>16.100000000000001</v>
      </c>
      <c r="EZ24" s="34">
        <v>37</v>
      </c>
      <c r="FA24" s="42">
        <v>262.39999999999998</v>
      </c>
      <c r="FB24" s="42">
        <v>218.82</v>
      </c>
      <c r="FC24" s="42">
        <v>187.65</v>
      </c>
      <c r="FD24" s="42">
        <v>164.22</v>
      </c>
      <c r="FE24" s="42">
        <v>145.94</v>
      </c>
      <c r="FF24" s="42">
        <v>132.16</v>
      </c>
      <c r="FG24" s="42">
        <v>119.97</v>
      </c>
      <c r="FH24" s="42">
        <v>109.77</v>
      </c>
      <c r="FI24" s="42">
        <v>101.1</v>
      </c>
      <c r="FJ24" s="42">
        <v>93.65</v>
      </c>
      <c r="FK24" s="42">
        <v>88.42</v>
      </c>
      <c r="FL24" s="42">
        <v>82.6</v>
      </c>
      <c r="FM24" s="42">
        <v>77.45</v>
      </c>
      <c r="FN24" s="42">
        <v>72.86</v>
      </c>
      <c r="FO24" s="42">
        <v>68.75</v>
      </c>
      <c r="FP24" s="42">
        <v>65.05</v>
      </c>
      <c r="FQ24" s="42">
        <v>61.71</v>
      </c>
      <c r="FR24" s="42">
        <v>58.66</v>
      </c>
      <c r="FS24" s="42">
        <v>55.88</v>
      </c>
      <c r="FT24" s="42">
        <v>53.34</v>
      </c>
      <c r="FU24" s="42">
        <v>51</v>
      </c>
      <c r="FV24" s="42">
        <v>48.84</v>
      </c>
      <c r="FW24" s="42">
        <v>46.84</v>
      </c>
      <c r="FX24" s="42">
        <v>45.02</v>
      </c>
      <c r="FY24" s="42">
        <v>43.32</v>
      </c>
      <c r="FZ24" s="42">
        <v>41.74</v>
      </c>
      <c r="GA24" s="42">
        <v>40.270000000000003</v>
      </c>
      <c r="GB24" s="42">
        <v>38.9</v>
      </c>
      <c r="GC24" s="42">
        <v>37.630000000000003</v>
      </c>
      <c r="GD24" s="42"/>
      <c r="GE24" s="42"/>
      <c r="GF24" s="42"/>
      <c r="GG24" s="42"/>
      <c r="GH24" s="42"/>
      <c r="GI24" s="42"/>
      <c r="GJ24" s="42"/>
      <c r="GX24" s="34">
        <v>37</v>
      </c>
      <c r="GY24" s="42">
        <v>80.2</v>
      </c>
      <c r="GZ24" s="42">
        <v>74.11</v>
      </c>
      <c r="HA24" s="42">
        <v>68.97</v>
      </c>
      <c r="HB24" s="42">
        <v>64.739999999999995</v>
      </c>
      <c r="HC24" s="42">
        <v>61.15</v>
      </c>
      <c r="HD24" s="42">
        <v>58.05</v>
      </c>
      <c r="HE24" s="42">
        <v>55.3</v>
      </c>
      <c r="HF24" s="42">
        <v>52.96</v>
      </c>
      <c r="HG24" s="42">
        <v>50.84</v>
      </c>
      <c r="HH24" s="42">
        <v>49</v>
      </c>
      <c r="HI24" s="42">
        <v>47.37</v>
      </c>
      <c r="HJ24" s="42">
        <v>46.02</v>
      </c>
      <c r="HK24" s="42">
        <v>44.84</v>
      </c>
      <c r="HL24" s="42">
        <v>43.5</v>
      </c>
      <c r="HM24" s="42">
        <v>42.63</v>
      </c>
      <c r="HN24" s="42">
        <v>41.69</v>
      </c>
      <c r="HO24" s="42">
        <v>40.909999999999997</v>
      </c>
      <c r="HP24" s="42">
        <v>40.06</v>
      </c>
      <c r="HQ24" s="42">
        <v>39.4</v>
      </c>
      <c r="HR24" s="42">
        <v>38.81</v>
      </c>
      <c r="HS24" s="42">
        <v>38.340000000000003</v>
      </c>
      <c r="HT24" s="42">
        <v>37.81</v>
      </c>
      <c r="HU24" s="42">
        <v>37.42</v>
      </c>
      <c r="HV24" s="42">
        <v>37.01</v>
      </c>
      <c r="HW24" s="42"/>
      <c r="HX24" s="42"/>
      <c r="HY24" s="42"/>
      <c r="HZ24" s="42"/>
      <c r="IA24" s="42"/>
      <c r="IB24" s="42"/>
      <c r="IC24" s="42"/>
      <c r="IE24" s="34">
        <v>37</v>
      </c>
      <c r="IF24" s="34">
        <v>680</v>
      </c>
      <c r="IH24" s="30">
        <v>37</v>
      </c>
      <c r="II24" s="43">
        <v>980.27</v>
      </c>
      <c r="IJ24" s="43">
        <v>229.06</v>
      </c>
      <c r="IL24" s="30">
        <v>37</v>
      </c>
      <c r="IM24" s="43">
        <v>836.19</v>
      </c>
      <c r="IN24" s="43">
        <v>196.36</v>
      </c>
      <c r="IO24" s="43">
        <v>116.02</v>
      </c>
      <c r="IQ24" s="23">
        <v>39</v>
      </c>
      <c r="IR24" s="44">
        <v>92.24</v>
      </c>
      <c r="IS24" s="44">
        <v>87.78</v>
      </c>
      <c r="IT24" s="44">
        <v>83.95</v>
      </c>
      <c r="IU24" s="44">
        <v>80.64</v>
      </c>
      <c r="IV24" s="44">
        <v>77.75</v>
      </c>
      <c r="IW24" s="44">
        <v>75.290000000000006</v>
      </c>
      <c r="IX24" s="44">
        <v>73.290000000000006</v>
      </c>
      <c r="IY24" s="44">
        <v>71.56</v>
      </c>
      <c r="IZ24" s="44">
        <v>70.040000000000006</v>
      </c>
      <c r="JA24" s="44">
        <v>68.67</v>
      </c>
      <c r="JB24" s="44">
        <v>67.52</v>
      </c>
      <c r="JC24" s="44">
        <v>66.47</v>
      </c>
      <c r="JD24" s="44">
        <v>65.52</v>
      </c>
      <c r="JE24" s="44">
        <v>64.73</v>
      </c>
      <c r="JF24" s="44">
        <v>64</v>
      </c>
      <c r="JG24" s="44">
        <v>63.37</v>
      </c>
      <c r="JI24" s="34">
        <v>19</v>
      </c>
      <c r="JJ24" s="34">
        <v>13</v>
      </c>
      <c r="JL24" s="45">
        <v>37</v>
      </c>
      <c r="JM24" s="46">
        <v>17.68</v>
      </c>
      <c r="JN24" s="46">
        <v>23.24</v>
      </c>
      <c r="JO24" s="46">
        <v>33.33</v>
      </c>
      <c r="JR24" s="34">
        <v>37</v>
      </c>
      <c r="JS24" s="42">
        <v>6.42</v>
      </c>
      <c r="JT24" s="42">
        <v>5.5</v>
      </c>
      <c r="JU24" s="42">
        <v>4.8499999999999996</v>
      </c>
      <c r="JV24" s="42">
        <v>4.37</v>
      </c>
      <c r="JW24" s="42">
        <v>3.99</v>
      </c>
      <c r="JX24" s="42">
        <v>3.69</v>
      </c>
      <c r="JY24" s="42">
        <v>3.45</v>
      </c>
      <c r="JZ24" s="42">
        <v>3.25</v>
      </c>
      <c r="KA24" s="42">
        <v>3.08</v>
      </c>
      <c r="KB24" s="42">
        <v>2.94</v>
      </c>
      <c r="KC24" s="42">
        <v>2.82</v>
      </c>
      <c r="KD24" s="42">
        <v>2.71</v>
      </c>
      <c r="KE24" s="42">
        <v>2.62</v>
      </c>
      <c r="KF24" s="42">
        <v>2.54</v>
      </c>
      <c r="KG24" s="42">
        <v>2.4700000000000002</v>
      </c>
      <c r="KH24" s="42">
        <v>2.41</v>
      </c>
      <c r="KI24" s="42">
        <v>2.35</v>
      </c>
      <c r="KJ24" s="42">
        <v>2.2999999999999998</v>
      </c>
      <c r="KK24" s="42">
        <v>2.2599999999999998</v>
      </c>
      <c r="KL24" s="42">
        <v>2.2200000000000002</v>
      </c>
      <c r="KM24" s="42">
        <v>2.1800000000000002</v>
      </c>
      <c r="KN24" s="42">
        <v>2.15</v>
      </c>
      <c r="KO24" s="42">
        <v>2.12</v>
      </c>
      <c r="KP24" s="42">
        <v>2.1</v>
      </c>
      <c r="KQ24" s="42">
        <v>2.0699999999999998</v>
      </c>
      <c r="KR24" s="42">
        <v>2.0499999999999998</v>
      </c>
      <c r="KS24" s="42">
        <v>2.0299999999999998</v>
      </c>
      <c r="KT24" s="42">
        <v>2.02</v>
      </c>
      <c r="KU24" s="42">
        <v>2</v>
      </c>
      <c r="KV24" s="42"/>
      <c r="KW24" s="42"/>
      <c r="KX24" s="42"/>
      <c r="KY24" s="42"/>
      <c r="KZ24" s="42"/>
      <c r="LA24" s="42"/>
      <c r="LB24" s="42"/>
      <c r="LQ24" s="52">
        <v>13</v>
      </c>
      <c r="LR24" s="53">
        <v>2.15</v>
      </c>
      <c r="LS24" s="53">
        <v>2.15</v>
      </c>
      <c r="LT24" s="53">
        <v>2.15</v>
      </c>
      <c r="LU24" s="53">
        <v>2.15</v>
      </c>
      <c r="LV24" s="53">
        <v>2.15</v>
      </c>
      <c r="LW24" s="53">
        <v>2.15</v>
      </c>
      <c r="LX24" s="53">
        <v>2.7</v>
      </c>
      <c r="LY24" s="53">
        <v>2.7</v>
      </c>
      <c r="LZ24" s="53">
        <v>2.7</v>
      </c>
      <c r="MA24" s="53">
        <v>2.7</v>
      </c>
      <c r="MB24" s="53">
        <v>2.7</v>
      </c>
      <c r="MC24" s="53">
        <v>4</v>
      </c>
      <c r="MD24" s="53">
        <v>4</v>
      </c>
      <c r="ME24" s="53">
        <v>4</v>
      </c>
      <c r="MF24" s="53">
        <v>4</v>
      </c>
      <c r="MG24" s="53">
        <v>4</v>
      </c>
      <c r="MH24" s="53">
        <v>6.4</v>
      </c>
      <c r="MI24" s="53">
        <v>6.4</v>
      </c>
      <c r="MJ24" s="53">
        <v>6.4</v>
      </c>
      <c r="MK24" s="53">
        <v>6.4</v>
      </c>
      <c r="ML24" s="53">
        <v>6.4</v>
      </c>
      <c r="MM24" s="53">
        <v>10.55</v>
      </c>
      <c r="MN24" s="53">
        <v>10.55</v>
      </c>
      <c r="MO24" s="53">
        <v>10.55</v>
      </c>
      <c r="MP24" s="53">
        <v>10.55</v>
      </c>
      <c r="MQ24" s="53">
        <v>10.55</v>
      </c>
      <c r="MR24" s="53">
        <v>17.05</v>
      </c>
      <c r="MS24" s="53">
        <v>17.05</v>
      </c>
      <c r="MT24" s="53">
        <v>17.05</v>
      </c>
      <c r="MU24" s="53">
        <v>17.05</v>
      </c>
      <c r="MV24" s="53">
        <v>17.05</v>
      </c>
    </row>
    <row r="25" spans="1:360" ht="19.8" hidden="1" customHeight="1" x14ac:dyDescent="0.4">
      <c r="A25" s="64"/>
      <c r="B25" s="64"/>
      <c r="C25" s="64"/>
      <c r="D25" s="65"/>
      <c r="E25" s="57"/>
      <c r="AQ25" s="34">
        <v>38</v>
      </c>
      <c r="AR25" s="42">
        <v>79.5</v>
      </c>
      <c r="AT25" s="38">
        <v>38</v>
      </c>
      <c r="AU25" s="43">
        <v>19.420000000000002</v>
      </c>
      <c r="AV25" s="43">
        <v>25.56</v>
      </c>
      <c r="AW25" s="43">
        <v>36.47</v>
      </c>
      <c r="AX25" s="43"/>
      <c r="AY25" s="34">
        <v>6</v>
      </c>
      <c r="AZ25" s="42">
        <v>89.1</v>
      </c>
      <c r="BB25" s="34">
        <v>24</v>
      </c>
      <c r="BC25" s="42">
        <v>114</v>
      </c>
      <c r="BD25" s="42">
        <v>93.15</v>
      </c>
      <c r="BE25" s="42">
        <v>77.349999999999994</v>
      </c>
      <c r="BG25" s="23">
        <v>11</v>
      </c>
      <c r="BH25" s="23">
        <v>1345.69</v>
      </c>
      <c r="BI25" s="23">
        <v>179.87</v>
      </c>
      <c r="BJ25" s="23">
        <v>94.6</v>
      </c>
      <c r="BK25" s="23">
        <v>46.9</v>
      </c>
      <c r="BL25" s="23">
        <v>15.55</v>
      </c>
      <c r="BP25" s="34">
        <v>25</v>
      </c>
      <c r="BQ25" s="42">
        <v>41.15</v>
      </c>
      <c r="BR25" s="42">
        <v>41.15</v>
      </c>
      <c r="BS25" s="42">
        <v>41.15</v>
      </c>
      <c r="BT25" s="42">
        <v>41.15</v>
      </c>
      <c r="BU25" s="42">
        <v>41.21</v>
      </c>
      <c r="BV25" s="42">
        <v>41.21</v>
      </c>
      <c r="BW25" s="42">
        <v>41.21</v>
      </c>
      <c r="BY25" s="34">
        <v>38</v>
      </c>
      <c r="BZ25" s="42">
        <v>220.29</v>
      </c>
      <c r="CA25" s="42">
        <v>183.27</v>
      </c>
      <c r="CB25" s="42">
        <v>156.91</v>
      </c>
      <c r="CC25" s="42">
        <v>137.11000000000001</v>
      </c>
      <c r="CD25" s="42">
        <v>121.77</v>
      </c>
      <c r="CE25" s="42">
        <v>109.48</v>
      </c>
      <c r="CF25" s="42">
        <v>99.82</v>
      </c>
      <c r="CG25" s="42">
        <v>91.5</v>
      </c>
      <c r="CH25" s="42">
        <v>84.54</v>
      </c>
      <c r="CI25" s="42">
        <v>78.540000000000006</v>
      </c>
      <c r="CJ25" s="42">
        <v>73.47</v>
      </c>
      <c r="CK25" s="42">
        <v>68.739999999999995</v>
      </c>
      <c r="CL25" s="42">
        <v>64.81</v>
      </c>
      <c r="CM25" s="42">
        <v>61.32</v>
      </c>
      <c r="CN25" s="42">
        <v>58.26</v>
      </c>
      <c r="CO25" s="42">
        <v>55.61</v>
      </c>
      <c r="CP25" s="42">
        <v>53.25</v>
      </c>
      <c r="CQ25" s="42">
        <v>51.03</v>
      </c>
      <c r="CR25" s="42">
        <v>49.25</v>
      </c>
      <c r="CS25" s="42">
        <v>47.46</v>
      </c>
      <c r="CT25" s="42">
        <v>46.11</v>
      </c>
      <c r="CU25" s="42">
        <v>44.53</v>
      </c>
      <c r="CV25" s="42">
        <v>43.39</v>
      </c>
      <c r="CW25" s="42">
        <v>42.2</v>
      </c>
      <c r="CX25" s="42">
        <v>41.14</v>
      </c>
      <c r="CY25" s="42">
        <v>40.33</v>
      </c>
      <c r="CZ25" s="42">
        <v>39.46</v>
      </c>
      <c r="DA25" s="42">
        <v>38.909999999999997</v>
      </c>
      <c r="DB25" s="42"/>
      <c r="DC25" s="42"/>
      <c r="DD25" s="42"/>
      <c r="DE25" s="42"/>
      <c r="DF25" s="42"/>
      <c r="DG25" s="42"/>
      <c r="DH25" s="42"/>
      <c r="DI25" s="42"/>
      <c r="DK25" s="34">
        <v>38</v>
      </c>
      <c r="DL25" s="42">
        <v>81.75</v>
      </c>
      <c r="DM25" s="42">
        <v>76.75</v>
      </c>
      <c r="DN25" s="42">
        <v>72.400000000000006</v>
      </c>
      <c r="DO25" s="42">
        <v>68.599999999999994</v>
      </c>
      <c r="DP25" s="42">
        <v>65.2</v>
      </c>
      <c r="DQ25" s="42">
        <v>62.2</v>
      </c>
      <c r="DR25" s="42">
        <v>59.55</v>
      </c>
      <c r="DS25" s="42">
        <v>57.2</v>
      </c>
      <c r="DT25" s="42">
        <v>55.15</v>
      </c>
      <c r="DU25" s="42">
        <v>53.25</v>
      </c>
      <c r="DV25" s="42">
        <v>51.6</v>
      </c>
      <c r="DW25" s="42">
        <v>50.15</v>
      </c>
      <c r="DX25" s="42">
        <v>48.85</v>
      </c>
      <c r="DY25" s="42">
        <v>47.75</v>
      </c>
      <c r="DZ25" s="42">
        <v>46.75</v>
      </c>
      <c r="EA25" s="42">
        <v>45.9</v>
      </c>
      <c r="EC25" s="34">
        <v>38</v>
      </c>
      <c r="ED25" s="42">
        <v>45.6</v>
      </c>
      <c r="EE25" s="42">
        <v>37.799999999999997</v>
      </c>
      <c r="EF25" s="42">
        <v>32.799999999999997</v>
      </c>
      <c r="EG25" s="42">
        <v>29.3</v>
      </c>
      <c r="EH25" s="42">
        <v>26.8</v>
      </c>
      <c r="EI25" s="42">
        <v>24.85</v>
      </c>
      <c r="EJ25" s="42">
        <v>23.35</v>
      </c>
      <c r="EK25" s="42">
        <v>22.15</v>
      </c>
      <c r="EL25" s="42">
        <v>21.2</v>
      </c>
      <c r="EM25" s="42">
        <v>20.45</v>
      </c>
      <c r="EN25" s="42">
        <v>19.8</v>
      </c>
      <c r="EO25" s="42">
        <v>19.25</v>
      </c>
      <c r="EP25" s="42">
        <v>18.8</v>
      </c>
      <c r="EQ25" s="42">
        <v>18.45</v>
      </c>
      <c r="ER25" s="42">
        <v>18.149999999999999</v>
      </c>
      <c r="ES25" s="42">
        <v>17.899999999999999</v>
      </c>
      <c r="ET25" s="42">
        <v>17.649999999999999</v>
      </c>
      <c r="EU25" s="42">
        <v>17.5</v>
      </c>
      <c r="EV25" s="42">
        <v>17.350000000000001</v>
      </c>
      <c r="EW25" s="42">
        <v>17.2</v>
      </c>
      <c r="EX25" s="42">
        <v>17.100000000000001</v>
      </c>
      <c r="EZ25" s="34">
        <v>38</v>
      </c>
      <c r="FA25" s="42">
        <v>263.89999999999998</v>
      </c>
      <c r="FB25" s="42">
        <v>220.08</v>
      </c>
      <c r="FC25" s="42">
        <v>188.74</v>
      </c>
      <c r="FD25" s="42">
        <v>165.19</v>
      </c>
      <c r="FE25" s="42">
        <v>146.81</v>
      </c>
      <c r="FF25" s="42">
        <v>132.96</v>
      </c>
      <c r="FG25" s="42">
        <v>120.7</v>
      </c>
      <c r="FH25" s="42">
        <v>110.44</v>
      </c>
      <c r="FI25" s="42">
        <v>101.73</v>
      </c>
      <c r="FJ25" s="42">
        <v>94.24</v>
      </c>
      <c r="FK25" s="42">
        <v>89</v>
      </c>
      <c r="FL25" s="42">
        <v>83.14</v>
      </c>
      <c r="FM25" s="42">
        <v>77.97</v>
      </c>
      <c r="FN25" s="42">
        <v>73.36</v>
      </c>
      <c r="FO25" s="42">
        <v>69.239999999999995</v>
      </c>
      <c r="FP25" s="42">
        <v>65.53</v>
      </c>
      <c r="FQ25" s="42">
        <v>62.18</v>
      </c>
      <c r="FR25" s="42">
        <v>59.12</v>
      </c>
      <c r="FS25" s="42">
        <v>56.33</v>
      </c>
      <c r="FT25" s="42">
        <v>53.77</v>
      </c>
      <c r="FU25" s="42">
        <v>51.42</v>
      </c>
      <c r="FV25" s="42">
        <v>49.26</v>
      </c>
      <c r="FW25" s="42">
        <v>47.27</v>
      </c>
      <c r="FX25" s="42">
        <v>45.44</v>
      </c>
      <c r="FY25" s="42">
        <v>43.73</v>
      </c>
      <c r="FZ25" s="42">
        <v>42.14</v>
      </c>
      <c r="GA25" s="42">
        <v>40.67</v>
      </c>
      <c r="GB25" s="42">
        <v>39.31</v>
      </c>
      <c r="GC25" s="42"/>
      <c r="GD25" s="42"/>
      <c r="GE25" s="42"/>
      <c r="GF25" s="42"/>
      <c r="GG25" s="42"/>
      <c r="GH25" s="42"/>
      <c r="GI25" s="42"/>
      <c r="GJ25" s="42"/>
      <c r="GX25" s="34">
        <v>38</v>
      </c>
      <c r="GY25" s="42">
        <v>81.56</v>
      </c>
      <c r="GZ25" s="42">
        <v>75.37</v>
      </c>
      <c r="HA25" s="42">
        <v>70.14</v>
      </c>
      <c r="HB25" s="42">
        <v>65.900000000000006</v>
      </c>
      <c r="HC25" s="42">
        <v>62.28</v>
      </c>
      <c r="HD25" s="42">
        <v>59.15</v>
      </c>
      <c r="HE25" s="42">
        <v>56.37</v>
      </c>
      <c r="HF25" s="42">
        <v>54</v>
      </c>
      <c r="HG25" s="42">
        <v>51.87</v>
      </c>
      <c r="HH25" s="42">
        <v>50.03</v>
      </c>
      <c r="HI25" s="42">
        <v>48.37</v>
      </c>
      <c r="HJ25" s="42">
        <v>47.03</v>
      </c>
      <c r="HK25" s="42">
        <v>45.84</v>
      </c>
      <c r="HL25" s="42">
        <v>44.51</v>
      </c>
      <c r="HM25" s="42">
        <v>43.63</v>
      </c>
      <c r="HN25" s="42">
        <v>42.68</v>
      </c>
      <c r="HO25" s="42">
        <v>41.88</v>
      </c>
      <c r="HP25" s="42">
        <v>41.09</v>
      </c>
      <c r="HQ25" s="42">
        <v>40.43</v>
      </c>
      <c r="HR25" s="42">
        <v>39.85</v>
      </c>
      <c r="HS25" s="42">
        <v>39.42</v>
      </c>
      <c r="HT25" s="42">
        <v>38.869999999999997</v>
      </c>
      <c r="HU25" s="42">
        <v>38.450000000000003</v>
      </c>
      <c r="HV25" s="42"/>
      <c r="HW25" s="42"/>
      <c r="HX25" s="42"/>
      <c r="HY25" s="42"/>
      <c r="HZ25" s="42"/>
      <c r="IA25" s="42"/>
      <c r="IB25" s="42"/>
      <c r="IC25" s="42"/>
      <c r="IE25" s="34">
        <v>38</v>
      </c>
      <c r="IF25" s="34">
        <v>691</v>
      </c>
      <c r="IH25" s="30">
        <v>38</v>
      </c>
      <c r="II25" s="43">
        <v>980.33</v>
      </c>
      <c r="IJ25" s="43">
        <v>229.12</v>
      </c>
      <c r="IL25" s="30">
        <v>38</v>
      </c>
      <c r="IM25" s="43">
        <v>836.24</v>
      </c>
      <c r="IN25" s="43">
        <v>196.4</v>
      </c>
      <c r="IO25" s="43">
        <v>116.06</v>
      </c>
      <c r="IQ25" s="23">
        <v>40</v>
      </c>
      <c r="IR25" s="44">
        <v>94.4</v>
      </c>
      <c r="IS25" s="44">
        <v>89.88</v>
      </c>
      <c r="IT25" s="44">
        <v>86.15</v>
      </c>
      <c r="IU25" s="44">
        <v>82.9</v>
      </c>
      <c r="IV25" s="44">
        <v>90.06</v>
      </c>
      <c r="IW25" s="44">
        <v>77.599999999999994</v>
      </c>
      <c r="IX25" s="44">
        <v>75.650000000000006</v>
      </c>
      <c r="IY25" s="44">
        <v>73.97</v>
      </c>
      <c r="IZ25" s="44">
        <v>72.5</v>
      </c>
      <c r="JA25" s="44">
        <v>71.19</v>
      </c>
      <c r="JB25" s="44">
        <v>70.09</v>
      </c>
      <c r="JC25" s="44">
        <v>69.09</v>
      </c>
      <c r="JD25" s="44">
        <v>68.2</v>
      </c>
      <c r="JE25" s="44">
        <v>67.41</v>
      </c>
      <c r="JF25" s="44">
        <v>66.73</v>
      </c>
      <c r="JG25" s="44">
        <v>66.099999999999994</v>
      </c>
      <c r="JI25" s="34">
        <v>20</v>
      </c>
      <c r="JJ25" s="34">
        <v>14</v>
      </c>
      <c r="JL25" s="45">
        <v>38</v>
      </c>
      <c r="JM25" s="46">
        <v>19.420000000000002</v>
      </c>
      <c r="JN25" s="46">
        <v>25.56</v>
      </c>
      <c r="JO25" s="46">
        <v>36.47</v>
      </c>
      <c r="JR25" s="34">
        <v>38</v>
      </c>
      <c r="JS25" s="42">
        <v>6.34</v>
      </c>
      <c r="JT25" s="42">
        <v>5.44</v>
      </c>
      <c r="JU25" s="42">
        <v>4.79</v>
      </c>
      <c r="JV25" s="42">
        <v>4.3099999999999996</v>
      </c>
      <c r="JW25" s="42">
        <v>3.94</v>
      </c>
      <c r="JX25" s="42">
        <v>3.65</v>
      </c>
      <c r="JY25" s="42">
        <v>3.41</v>
      </c>
      <c r="JZ25" s="42">
        <v>3.21</v>
      </c>
      <c r="KA25" s="42">
        <v>3.05</v>
      </c>
      <c r="KB25" s="42">
        <v>2.91</v>
      </c>
      <c r="KC25" s="42">
        <v>2.79</v>
      </c>
      <c r="KD25" s="42">
        <v>2.68</v>
      </c>
      <c r="KE25" s="42">
        <v>2.59</v>
      </c>
      <c r="KF25" s="42">
        <v>2.5099999999999998</v>
      </c>
      <c r="KG25" s="42">
        <v>2.44</v>
      </c>
      <c r="KH25" s="42">
        <v>2.38</v>
      </c>
      <c r="KI25" s="42">
        <v>2.33</v>
      </c>
      <c r="KJ25" s="42">
        <v>2.2799999999999998</v>
      </c>
      <c r="KK25" s="42">
        <v>2.2400000000000002</v>
      </c>
      <c r="KL25" s="42">
        <v>2.2000000000000002</v>
      </c>
      <c r="KM25" s="42">
        <v>2.16</v>
      </c>
      <c r="KN25" s="42">
        <v>2.13</v>
      </c>
      <c r="KO25" s="42">
        <v>2.1</v>
      </c>
      <c r="KP25" s="42">
        <v>2.08</v>
      </c>
      <c r="KQ25" s="42">
        <v>2.0499999999999998</v>
      </c>
      <c r="KR25" s="42">
        <v>2.0299999999999998</v>
      </c>
      <c r="KS25" s="42">
        <v>2.02</v>
      </c>
      <c r="KT25" s="42">
        <v>2</v>
      </c>
      <c r="KU25" s="42"/>
      <c r="KV25" s="42"/>
      <c r="KW25" s="42"/>
      <c r="KX25" s="42"/>
      <c r="KY25" s="42"/>
      <c r="KZ25" s="42"/>
      <c r="LA25" s="42"/>
      <c r="LB25" s="42"/>
      <c r="LQ25" s="52">
        <v>14</v>
      </c>
      <c r="LR25" s="53">
        <v>2.15</v>
      </c>
      <c r="LS25" s="53">
        <v>2.15</v>
      </c>
      <c r="LT25" s="53">
        <v>2.15</v>
      </c>
      <c r="LU25" s="53">
        <v>2.15</v>
      </c>
      <c r="LV25" s="53">
        <v>2.15</v>
      </c>
      <c r="LW25" s="53">
        <v>2.15</v>
      </c>
      <c r="LX25" s="53">
        <v>2.75</v>
      </c>
      <c r="LY25" s="53">
        <v>2.75</v>
      </c>
      <c r="LZ25" s="53">
        <v>2.75</v>
      </c>
      <c r="MA25" s="53">
        <v>2.75</v>
      </c>
      <c r="MB25" s="53">
        <v>2.75</v>
      </c>
      <c r="MC25" s="53">
        <v>4.0999999999999996</v>
      </c>
      <c r="MD25" s="53">
        <v>4.0999999999999996</v>
      </c>
      <c r="ME25" s="53">
        <v>4.0999999999999996</v>
      </c>
      <c r="MF25" s="53">
        <v>4.0999999999999996</v>
      </c>
      <c r="MG25" s="53">
        <v>4.0999999999999996</v>
      </c>
      <c r="MH25" s="53">
        <v>6.6</v>
      </c>
      <c r="MI25" s="53">
        <v>6.6</v>
      </c>
      <c r="MJ25" s="53">
        <v>6.6</v>
      </c>
      <c r="MK25" s="53">
        <v>6.6</v>
      </c>
      <c r="ML25" s="53">
        <v>6.6</v>
      </c>
      <c r="MM25" s="53">
        <v>10.9</v>
      </c>
      <c r="MN25" s="53">
        <v>10.9</v>
      </c>
      <c r="MO25" s="53">
        <v>10.9</v>
      </c>
      <c r="MP25" s="53">
        <v>10.9</v>
      </c>
      <c r="MQ25" s="53">
        <v>10.9</v>
      </c>
      <c r="MR25" s="53">
        <v>17.600000000000001</v>
      </c>
      <c r="MS25" s="53">
        <v>17.600000000000001</v>
      </c>
      <c r="MT25" s="53">
        <v>17.600000000000001</v>
      </c>
      <c r="MU25" s="53">
        <v>17.600000000000001</v>
      </c>
      <c r="MV25" s="53">
        <v>17.600000000000001</v>
      </c>
    </row>
    <row r="26" spans="1:360" ht="19.8" hidden="1" customHeight="1" x14ac:dyDescent="0.4">
      <c r="A26" s="64"/>
      <c r="B26" s="64"/>
      <c r="C26" s="64"/>
      <c r="D26" s="65"/>
      <c r="E26" s="57"/>
      <c r="AQ26" s="34">
        <v>39</v>
      </c>
      <c r="AR26" s="42">
        <v>79.849999999999994</v>
      </c>
      <c r="AT26" s="38">
        <v>39</v>
      </c>
      <c r="AU26" s="43">
        <v>21.39</v>
      </c>
      <c r="AV26" s="43">
        <v>28.13</v>
      </c>
      <c r="AW26" s="43">
        <v>39.89</v>
      </c>
      <c r="AX26" s="43"/>
      <c r="AY26" s="34">
        <v>7</v>
      </c>
      <c r="AZ26" s="42">
        <v>97.8</v>
      </c>
      <c r="BB26" s="34">
        <v>25</v>
      </c>
      <c r="BC26" s="42">
        <v>114.15</v>
      </c>
      <c r="BD26" s="42">
        <v>93.45</v>
      </c>
      <c r="BE26" s="42">
        <v>77.75</v>
      </c>
      <c r="BG26" s="23">
        <v>12</v>
      </c>
      <c r="BH26" s="23">
        <v>1286.74</v>
      </c>
      <c r="BI26" s="23">
        <v>162.33000000000001</v>
      </c>
      <c r="BJ26" s="23">
        <v>85.38</v>
      </c>
      <c r="BK26" s="23">
        <v>42.33</v>
      </c>
      <c r="BL26" s="23">
        <v>14.03</v>
      </c>
      <c r="BP26" s="34">
        <v>26</v>
      </c>
      <c r="BQ26" s="42">
        <v>39.46</v>
      </c>
      <c r="BR26" s="42">
        <v>39.46</v>
      </c>
      <c r="BS26" s="42">
        <v>39.46</v>
      </c>
      <c r="BT26" s="42">
        <v>39.46</v>
      </c>
      <c r="BU26" s="42">
        <v>39.520000000000003</v>
      </c>
      <c r="BV26" s="42">
        <v>39.520000000000003</v>
      </c>
      <c r="BW26" s="42">
        <v>39.520000000000003</v>
      </c>
      <c r="BY26" s="34">
        <v>39</v>
      </c>
      <c r="BZ26" s="42">
        <v>220.5</v>
      </c>
      <c r="CA26" s="42">
        <v>183.48</v>
      </c>
      <c r="CB26" s="42">
        <v>157.13</v>
      </c>
      <c r="CC26" s="42">
        <v>137.35</v>
      </c>
      <c r="CD26" s="42">
        <v>122.02</v>
      </c>
      <c r="CE26" s="42">
        <v>109.75</v>
      </c>
      <c r="CF26" s="42">
        <v>100.32</v>
      </c>
      <c r="CG26" s="42">
        <v>91.95</v>
      </c>
      <c r="CH26" s="42">
        <v>84.96</v>
      </c>
      <c r="CI26" s="42">
        <v>78.989999999999995</v>
      </c>
      <c r="CJ26" s="42">
        <v>73.819999999999993</v>
      </c>
      <c r="CK26" s="42">
        <v>69.3</v>
      </c>
      <c r="CL26" s="42">
        <v>65.42</v>
      </c>
      <c r="CM26" s="42">
        <v>61.77</v>
      </c>
      <c r="CN26" s="42">
        <v>58.74</v>
      </c>
      <c r="CO26" s="42">
        <v>56.1</v>
      </c>
      <c r="CP26" s="42">
        <v>53.76</v>
      </c>
      <c r="CQ26" s="42">
        <v>51.61</v>
      </c>
      <c r="CR26" s="42">
        <v>49.8</v>
      </c>
      <c r="CS26" s="42">
        <v>48.09</v>
      </c>
      <c r="CT26" s="42">
        <v>46.87</v>
      </c>
      <c r="CU26" s="42">
        <v>45.21</v>
      </c>
      <c r="CV26" s="42">
        <v>44.1</v>
      </c>
      <c r="CW26" s="42">
        <v>42.96</v>
      </c>
      <c r="CX26" s="42">
        <v>41.94</v>
      </c>
      <c r="CY26" s="42">
        <v>41.17</v>
      </c>
      <c r="CZ26" s="42">
        <v>40.29</v>
      </c>
      <c r="DA26" s="42"/>
      <c r="DB26" s="42"/>
      <c r="DC26" s="42"/>
      <c r="DD26" s="42"/>
      <c r="DE26" s="42"/>
      <c r="DF26" s="42"/>
      <c r="DG26" s="42"/>
      <c r="DH26" s="42"/>
      <c r="DI26" s="42"/>
      <c r="DK26" s="34">
        <v>39</v>
      </c>
      <c r="DL26" s="42">
        <v>82.6</v>
      </c>
      <c r="DM26" s="42">
        <v>77.650000000000006</v>
      </c>
      <c r="DN26" s="42">
        <v>73.3</v>
      </c>
      <c r="DO26" s="42">
        <v>69.599999999999994</v>
      </c>
      <c r="DP26" s="42">
        <v>66.2</v>
      </c>
      <c r="DQ26" s="42">
        <v>63.25</v>
      </c>
      <c r="DR26" s="42">
        <v>60.65</v>
      </c>
      <c r="DS26" s="42">
        <v>58.35</v>
      </c>
      <c r="DT26" s="42">
        <v>56.3</v>
      </c>
      <c r="DU26" s="42">
        <v>54.45</v>
      </c>
      <c r="DV26" s="42">
        <v>52.85</v>
      </c>
      <c r="DW26" s="42">
        <v>51.45</v>
      </c>
      <c r="DX26" s="42">
        <v>50.2</v>
      </c>
      <c r="DY26" s="42">
        <v>49.15</v>
      </c>
      <c r="DZ26" s="42">
        <v>48.2</v>
      </c>
      <c r="EA26" s="42">
        <v>47.4</v>
      </c>
      <c r="EC26" s="34">
        <v>39</v>
      </c>
      <c r="ED26" s="42">
        <v>48</v>
      </c>
      <c r="EE26" s="42">
        <v>39.9</v>
      </c>
      <c r="EF26" s="42">
        <v>34.65</v>
      </c>
      <c r="EG26" s="42">
        <v>31.05</v>
      </c>
      <c r="EH26" s="42">
        <v>28.4</v>
      </c>
      <c r="EI26" s="42">
        <v>26.35</v>
      </c>
      <c r="EJ26" s="42">
        <v>24.8</v>
      </c>
      <c r="EK26" s="42">
        <v>23.55</v>
      </c>
      <c r="EL26" s="42">
        <v>22.55</v>
      </c>
      <c r="EM26" s="42">
        <v>21.75</v>
      </c>
      <c r="EN26" s="42">
        <v>21.05</v>
      </c>
      <c r="EO26" s="42">
        <v>20.5</v>
      </c>
      <c r="EP26" s="42">
        <v>20.05</v>
      </c>
      <c r="EQ26" s="42">
        <v>19.649999999999999</v>
      </c>
      <c r="ER26" s="42">
        <v>19.3</v>
      </c>
      <c r="ES26" s="42">
        <v>19.05</v>
      </c>
      <c r="ET26" s="42">
        <v>18.8</v>
      </c>
      <c r="EU26" s="42">
        <v>18.600000000000001</v>
      </c>
      <c r="EV26" s="42">
        <v>18.45</v>
      </c>
      <c r="EW26" s="42">
        <v>18.3</v>
      </c>
      <c r="EX26" s="42">
        <v>18.2</v>
      </c>
      <c r="EZ26" s="34">
        <v>39</v>
      </c>
      <c r="FA26" s="42">
        <v>265.45</v>
      </c>
      <c r="FB26" s="42">
        <v>221.38</v>
      </c>
      <c r="FC26" s="42">
        <v>189.87</v>
      </c>
      <c r="FD26" s="42">
        <v>166.19</v>
      </c>
      <c r="FE26" s="42">
        <v>147.71</v>
      </c>
      <c r="FF26" s="42">
        <v>133.78</v>
      </c>
      <c r="FG26" s="42">
        <v>121.45</v>
      </c>
      <c r="FH26" s="42">
        <v>111.14</v>
      </c>
      <c r="FI26" s="42">
        <v>102.39</v>
      </c>
      <c r="FJ26" s="42">
        <v>94.86</v>
      </c>
      <c r="FK26" s="42">
        <v>89.59</v>
      </c>
      <c r="FL26" s="42">
        <v>83.71</v>
      </c>
      <c r="FM26" s="42">
        <v>78.52</v>
      </c>
      <c r="FN26" s="42">
        <v>73.900000000000006</v>
      </c>
      <c r="FO26" s="42">
        <v>69.760000000000005</v>
      </c>
      <c r="FP26" s="42">
        <v>66.040000000000006</v>
      </c>
      <c r="FQ26" s="42">
        <v>62.67</v>
      </c>
      <c r="FR26" s="42">
        <v>59.6</v>
      </c>
      <c r="FS26" s="42">
        <v>56.79</v>
      </c>
      <c r="FT26" s="42">
        <v>54.22</v>
      </c>
      <c r="FU26" s="42">
        <v>51.86</v>
      </c>
      <c r="FV26" s="42">
        <v>49.71</v>
      </c>
      <c r="FW26" s="42">
        <v>47.72</v>
      </c>
      <c r="FX26" s="42">
        <v>45.87</v>
      </c>
      <c r="FY26" s="42">
        <v>44.16</v>
      </c>
      <c r="FZ26" s="42">
        <v>42.57</v>
      </c>
      <c r="GA26" s="42">
        <v>41.1</v>
      </c>
      <c r="GX26" s="34">
        <v>39</v>
      </c>
      <c r="GY26" s="42">
        <v>82.96</v>
      </c>
      <c r="GZ26" s="42">
        <v>76.66</v>
      </c>
      <c r="HA26" s="42">
        <v>71.33</v>
      </c>
      <c r="HB26" s="42">
        <v>67.099999999999994</v>
      </c>
      <c r="HC26" s="42">
        <v>63.43</v>
      </c>
      <c r="HD26" s="42">
        <v>60.28</v>
      </c>
      <c r="HE26" s="42">
        <v>57.49</v>
      </c>
      <c r="HF26" s="42">
        <v>55.08</v>
      </c>
      <c r="HG26" s="42">
        <v>52.94</v>
      </c>
      <c r="HH26" s="42">
        <v>51.1</v>
      </c>
      <c r="HI26" s="42">
        <v>49.43</v>
      </c>
      <c r="HJ26" s="42">
        <v>48.08</v>
      </c>
      <c r="HK26" s="42">
        <v>45.84</v>
      </c>
      <c r="HL26" s="42">
        <v>45.6</v>
      </c>
      <c r="HM26" s="42">
        <v>44.67</v>
      </c>
      <c r="HN26" s="42">
        <v>43.72</v>
      </c>
      <c r="HO26" s="42">
        <v>42.92</v>
      </c>
      <c r="HP26" s="42">
        <v>42.18</v>
      </c>
      <c r="HQ26" s="42">
        <v>41.52</v>
      </c>
      <c r="HR26" s="42">
        <v>40.96</v>
      </c>
      <c r="HS26" s="42">
        <v>40.58</v>
      </c>
      <c r="HT26" s="42">
        <v>39.99</v>
      </c>
      <c r="HU26" s="42"/>
      <c r="HV26" s="42"/>
      <c r="HW26" s="42"/>
      <c r="HX26" s="42"/>
      <c r="HY26" s="42"/>
      <c r="HZ26" s="42"/>
      <c r="IA26" s="42"/>
      <c r="IB26" s="42"/>
      <c r="IC26" s="42"/>
      <c r="IE26" s="34">
        <v>39</v>
      </c>
      <c r="IF26" s="34">
        <v>701</v>
      </c>
      <c r="IH26" s="30">
        <v>39</v>
      </c>
      <c r="II26" s="43">
        <v>980.39</v>
      </c>
      <c r="IJ26" s="43">
        <v>229.17</v>
      </c>
      <c r="IL26" s="30">
        <v>39</v>
      </c>
      <c r="IM26" s="43">
        <v>836.29</v>
      </c>
      <c r="IN26" s="43">
        <v>196.43</v>
      </c>
      <c r="IO26" s="43">
        <v>116.1</v>
      </c>
      <c r="IQ26" s="23">
        <v>41</v>
      </c>
      <c r="IR26" s="44">
        <v>96.55</v>
      </c>
      <c r="IS26" s="44">
        <v>92.19</v>
      </c>
      <c r="IT26" s="44">
        <v>88.46</v>
      </c>
      <c r="IU26" s="44">
        <v>85.31</v>
      </c>
      <c r="IV26" s="44">
        <v>82.53</v>
      </c>
      <c r="IW26" s="44">
        <v>80.12</v>
      </c>
      <c r="IX26" s="44">
        <v>78.28</v>
      </c>
      <c r="IY26" s="44">
        <v>76.599999999999994</v>
      </c>
      <c r="IZ26" s="44">
        <v>75.180000000000007</v>
      </c>
      <c r="JA26" s="44">
        <v>73.92</v>
      </c>
      <c r="JB26" s="44">
        <v>72.87</v>
      </c>
      <c r="JC26" s="44">
        <v>71.87</v>
      </c>
      <c r="JD26" s="44">
        <v>71.03</v>
      </c>
      <c r="JE26" s="44">
        <v>70.3</v>
      </c>
      <c r="JF26" s="44">
        <v>69.62</v>
      </c>
      <c r="JG26" s="44"/>
      <c r="JI26" s="34">
        <v>21</v>
      </c>
      <c r="JJ26" s="34">
        <v>15</v>
      </c>
      <c r="JL26" s="45">
        <v>39</v>
      </c>
      <c r="JM26" s="46">
        <v>21.39</v>
      </c>
      <c r="JN26" s="46">
        <v>28.13</v>
      </c>
      <c r="JO26" s="46">
        <v>39.89</v>
      </c>
      <c r="JR26" s="34">
        <v>39</v>
      </c>
      <c r="JS26" s="42">
        <v>6.26</v>
      </c>
      <c r="JT26" s="42">
        <v>5.37</v>
      </c>
      <c r="JU26" s="42">
        <v>4.7300000000000004</v>
      </c>
      <c r="JV26" s="42">
        <v>4.26</v>
      </c>
      <c r="JW26" s="42">
        <v>3.9</v>
      </c>
      <c r="JX26" s="42">
        <v>3.61</v>
      </c>
      <c r="JY26" s="42">
        <v>3.37</v>
      </c>
      <c r="JZ26" s="42">
        <v>3.18</v>
      </c>
      <c r="KA26" s="42">
        <v>3.01</v>
      </c>
      <c r="KB26" s="42">
        <v>2.87</v>
      </c>
      <c r="KC26" s="42">
        <v>2.76</v>
      </c>
      <c r="KD26" s="42">
        <v>2.65</v>
      </c>
      <c r="KE26" s="42">
        <v>2.56</v>
      </c>
      <c r="KF26" s="42">
        <v>2.4900000000000002</v>
      </c>
      <c r="KG26" s="42">
        <v>2.42</v>
      </c>
      <c r="KH26" s="42">
        <v>2.36</v>
      </c>
      <c r="KI26" s="42">
        <v>2.2999999999999998</v>
      </c>
      <c r="KJ26" s="42">
        <v>2.2599999999999998</v>
      </c>
      <c r="KK26" s="42">
        <v>2.21</v>
      </c>
      <c r="KL26" s="42">
        <v>2.1800000000000002</v>
      </c>
      <c r="KM26" s="42">
        <v>2.14</v>
      </c>
      <c r="KN26" s="42">
        <v>2.11</v>
      </c>
      <c r="KO26" s="42">
        <v>2.08</v>
      </c>
      <c r="KP26" s="42">
        <v>2.06</v>
      </c>
      <c r="KQ26" s="42">
        <v>2.04</v>
      </c>
      <c r="KR26" s="42">
        <v>2.02</v>
      </c>
      <c r="KS26" s="42">
        <v>2</v>
      </c>
      <c r="LQ26" s="52">
        <v>15</v>
      </c>
      <c r="LR26" s="53">
        <v>2.2000000000000002</v>
      </c>
      <c r="LS26" s="53">
        <v>2.2000000000000002</v>
      </c>
      <c r="LT26" s="53">
        <v>2.2000000000000002</v>
      </c>
      <c r="LU26" s="53">
        <v>2.2000000000000002</v>
      </c>
      <c r="LV26" s="53">
        <v>2.2000000000000002</v>
      </c>
      <c r="LW26" s="53">
        <v>2.2000000000000002</v>
      </c>
      <c r="LX26" s="53">
        <v>2.9</v>
      </c>
      <c r="LY26" s="53">
        <v>2.9</v>
      </c>
      <c r="LZ26" s="53">
        <v>2.9</v>
      </c>
      <c r="MA26" s="53">
        <v>2.9</v>
      </c>
      <c r="MB26" s="53">
        <v>2.9</v>
      </c>
      <c r="MC26" s="53">
        <v>4.3</v>
      </c>
      <c r="MD26" s="53">
        <v>4.3</v>
      </c>
      <c r="ME26" s="53">
        <v>4.3</v>
      </c>
      <c r="MF26" s="53">
        <v>4.3</v>
      </c>
      <c r="MG26" s="53">
        <v>4.3</v>
      </c>
      <c r="MH26" s="53">
        <v>7</v>
      </c>
      <c r="MI26" s="53">
        <v>7</v>
      </c>
      <c r="MJ26" s="53">
        <v>7</v>
      </c>
      <c r="MK26" s="53">
        <v>7</v>
      </c>
      <c r="ML26" s="53">
        <v>7</v>
      </c>
      <c r="MM26" s="53">
        <v>11.5</v>
      </c>
      <c r="MN26" s="53">
        <v>11.5</v>
      </c>
      <c r="MO26" s="53">
        <v>11.5</v>
      </c>
      <c r="MP26" s="53">
        <v>11.5</v>
      </c>
      <c r="MQ26" s="53">
        <v>11.5</v>
      </c>
      <c r="MR26" s="53">
        <v>18.5</v>
      </c>
      <c r="MS26" s="53">
        <v>18.5</v>
      </c>
      <c r="MT26" s="53">
        <v>18.5</v>
      </c>
      <c r="MU26" s="53">
        <v>18.5</v>
      </c>
      <c r="MV26" s="53">
        <v>18.5</v>
      </c>
    </row>
    <row r="27" spans="1:360" ht="19.8" hidden="1" customHeight="1" x14ac:dyDescent="0.4">
      <c r="A27" s="64"/>
      <c r="B27" s="64"/>
      <c r="C27" s="64"/>
      <c r="D27" s="65"/>
      <c r="E27" s="57"/>
      <c r="AQ27" s="34">
        <v>40</v>
      </c>
      <c r="AR27" s="42">
        <v>80.2</v>
      </c>
      <c r="AT27" s="38">
        <v>40</v>
      </c>
      <c r="AU27" s="43">
        <v>23.61</v>
      </c>
      <c r="AV27" s="43">
        <v>30.98</v>
      </c>
      <c r="AW27" s="43">
        <v>43.6</v>
      </c>
      <c r="AX27" s="43"/>
      <c r="AY27" s="34">
        <v>8</v>
      </c>
      <c r="AZ27" s="42">
        <v>108.2</v>
      </c>
      <c r="BB27" s="34">
        <v>26</v>
      </c>
      <c r="BC27" s="42">
        <v>114.35</v>
      </c>
      <c r="BD27" s="42">
        <v>93.75</v>
      </c>
      <c r="BE27" s="42">
        <v>78.150000000000006</v>
      </c>
      <c r="BG27" s="23">
        <v>13</v>
      </c>
      <c r="BH27" s="23">
        <v>1257.68</v>
      </c>
      <c r="BI27" s="23">
        <v>150.75</v>
      </c>
      <c r="BJ27" s="23">
        <v>79.290000000000006</v>
      </c>
      <c r="BK27" s="23">
        <v>39.31</v>
      </c>
      <c r="BL27" s="23">
        <v>13.03</v>
      </c>
      <c r="BP27" s="34">
        <v>27</v>
      </c>
      <c r="BQ27" s="42">
        <v>37.96</v>
      </c>
      <c r="BR27" s="42">
        <v>37.96</v>
      </c>
      <c r="BS27" s="42">
        <v>37.96</v>
      </c>
      <c r="BT27" s="42">
        <v>37.96</v>
      </c>
      <c r="BU27" s="42">
        <v>38.020000000000003</v>
      </c>
      <c r="BV27" s="42">
        <v>38.020000000000003</v>
      </c>
      <c r="BW27" s="42">
        <v>38.020000000000003</v>
      </c>
      <c r="BY27" s="34">
        <v>40</v>
      </c>
      <c r="BZ27" s="42">
        <v>220.76</v>
      </c>
      <c r="CA27" s="42">
        <v>183.74</v>
      </c>
      <c r="CB27" s="42">
        <v>157.38999999999999</v>
      </c>
      <c r="CC27" s="42">
        <v>137.62</v>
      </c>
      <c r="CD27" s="42">
        <v>122.31</v>
      </c>
      <c r="CE27" s="42">
        <v>110.06</v>
      </c>
      <c r="CF27" s="42">
        <v>100.89</v>
      </c>
      <c r="CG27" s="42">
        <v>92.44</v>
      </c>
      <c r="CH27" s="42">
        <v>85.4</v>
      </c>
      <c r="CI27" s="42">
        <v>79.489999999999995</v>
      </c>
      <c r="CJ27" s="42">
        <v>74.17</v>
      </c>
      <c r="CK27" s="42">
        <v>69.900000000000006</v>
      </c>
      <c r="CL27" s="42">
        <v>66.03</v>
      </c>
      <c r="CM27" s="42">
        <v>62.28</v>
      </c>
      <c r="CN27" s="42">
        <v>59.27</v>
      </c>
      <c r="CO27" s="42">
        <v>56.64</v>
      </c>
      <c r="CP27" s="42">
        <v>54.33</v>
      </c>
      <c r="CQ27" s="42">
        <v>52.27</v>
      </c>
      <c r="CR27" s="42">
        <v>50.4</v>
      </c>
      <c r="CS27" s="42">
        <v>48.77</v>
      </c>
      <c r="CT27" s="42">
        <v>47.67</v>
      </c>
      <c r="CU27" s="42">
        <v>45.95</v>
      </c>
      <c r="CV27" s="42">
        <v>44.86</v>
      </c>
      <c r="CW27" s="42">
        <v>43.78</v>
      </c>
      <c r="CX27" s="42">
        <v>42.84</v>
      </c>
      <c r="CY27" s="42">
        <v>42.09</v>
      </c>
      <c r="DK27" s="34">
        <v>40</v>
      </c>
      <c r="DL27" s="42">
        <v>83.5</v>
      </c>
      <c r="DM27" s="42">
        <v>78.599999999999994</v>
      </c>
      <c r="DN27" s="42">
        <v>74.3</v>
      </c>
      <c r="DO27" s="42">
        <v>70.599999999999994</v>
      </c>
      <c r="DP27" s="42">
        <v>67.3</v>
      </c>
      <c r="DQ27" s="42">
        <v>64.400000000000006</v>
      </c>
      <c r="DR27" s="42">
        <v>61.8</v>
      </c>
      <c r="DS27" s="42">
        <v>59.55</v>
      </c>
      <c r="DT27" s="42">
        <v>57.55</v>
      </c>
      <c r="DU27" s="42">
        <v>55.8</v>
      </c>
      <c r="DV27" s="42">
        <v>54.25</v>
      </c>
      <c r="DW27" s="42">
        <v>52.9</v>
      </c>
      <c r="DX27" s="42">
        <v>51.7</v>
      </c>
      <c r="DY27" s="42">
        <v>50.75</v>
      </c>
      <c r="DZ27" s="42">
        <v>49.8</v>
      </c>
      <c r="EA27" s="42">
        <v>49.05</v>
      </c>
      <c r="EC27" s="34">
        <v>40</v>
      </c>
      <c r="ED27" s="42">
        <v>50.65</v>
      </c>
      <c r="EE27" s="42">
        <v>42.15</v>
      </c>
      <c r="EF27" s="42">
        <v>36.700000000000003</v>
      </c>
      <c r="EG27" s="42">
        <v>32.9</v>
      </c>
      <c r="EH27" s="42">
        <v>30.1</v>
      </c>
      <c r="EI27" s="42">
        <v>28</v>
      </c>
      <c r="EJ27" s="42">
        <v>26.35</v>
      </c>
      <c r="EK27" s="42">
        <v>25.05</v>
      </c>
      <c r="EL27" s="42">
        <v>24</v>
      </c>
      <c r="EM27" s="42">
        <v>23.1</v>
      </c>
      <c r="EN27" s="42">
        <v>22.4</v>
      </c>
      <c r="EO27" s="42">
        <v>21.8</v>
      </c>
      <c r="EP27" s="42">
        <v>21.3</v>
      </c>
      <c r="EQ27" s="42">
        <v>20.9</v>
      </c>
      <c r="ER27" s="42">
        <v>20.55</v>
      </c>
      <c r="ES27" s="42">
        <v>20.25</v>
      </c>
      <c r="ET27" s="42">
        <v>20</v>
      </c>
      <c r="EU27" s="42">
        <v>19.8</v>
      </c>
      <c r="EV27" s="42">
        <v>19.600000000000001</v>
      </c>
      <c r="EW27" s="42">
        <v>19.45</v>
      </c>
      <c r="EX27" s="42">
        <v>19.350000000000001</v>
      </c>
      <c r="EZ27" s="34">
        <v>40</v>
      </c>
      <c r="FA27" s="42">
        <v>267.05</v>
      </c>
      <c r="FB27" s="42">
        <v>222.73</v>
      </c>
      <c r="FC27" s="42">
        <v>191.04</v>
      </c>
      <c r="FD27" s="42">
        <v>167.22</v>
      </c>
      <c r="FE27" s="42">
        <v>148.63999999999999</v>
      </c>
      <c r="FF27" s="42">
        <v>134.63</v>
      </c>
      <c r="FG27" s="42">
        <v>122.23</v>
      </c>
      <c r="FH27" s="42">
        <v>111.87</v>
      </c>
      <c r="FI27" s="42">
        <v>103.07</v>
      </c>
      <c r="FJ27" s="42">
        <v>95.5</v>
      </c>
      <c r="FK27" s="42">
        <v>90.21</v>
      </c>
      <c r="FL27" s="42">
        <v>84.31</v>
      </c>
      <c r="FM27" s="42">
        <v>79.099999999999994</v>
      </c>
      <c r="FN27" s="42">
        <v>74.459999999999994</v>
      </c>
      <c r="FO27" s="42">
        <v>70.31</v>
      </c>
      <c r="FP27" s="42">
        <v>66.56</v>
      </c>
      <c r="FQ27" s="42">
        <v>63.17</v>
      </c>
      <c r="FR27" s="42">
        <v>60.09</v>
      </c>
      <c r="FS27" s="42">
        <v>57.27</v>
      </c>
      <c r="FT27" s="42">
        <v>54.69</v>
      </c>
      <c r="FU27" s="42">
        <v>52.35</v>
      </c>
      <c r="FV27" s="42">
        <v>50.18</v>
      </c>
      <c r="FW27" s="42">
        <v>48.17</v>
      </c>
      <c r="FX27" s="42">
        <v>46.32</v>
      </c>
      <c r="FY27" s="42">
        <v>44.61</v>
      </c>
      <c r="FZ27" s="42">
        <v>43.02</v>
      </c>
      <c r="GA27" s="42"/>
      <c r="GX27" s="34">
        <v>40</v>
      </c>
      <c r="GY27" s="42">
        <v>84.39</v>
      </c>
      <c r="GZ27" s="42">
        <v>78</v>
      </c>
      <c r="HA27" s="42">
        <v>72.739999999999995</v>
      </c>
      <c r="HB27" s="42">
        <v>68.34</v>
      </c>
      <c r="HC27" s="42">
        <v>64.62</v>
      </c>
      <c r="HD27" s="42">
        <v>61.46</v>
      </c>
      <c r="HE27" s="42">
        <v>58.64</v>
      </c>
      <c r="HF27" s="42">
        <v>56.22</v>
      </c>
      <c r="HG27" s="42">
        <v>54.05</v>
      </c>
      <c r="HH27" s="42">
        <v>52.22</v>
      </c>
      <c r="HI27" s="42">
        <v>50.55</v>
      </c>
      <c r="HJ27" s="42">
        <v>49.17</v>
      </c>
      <c r="HK27" s="42">
        <v>47.99</v>
      </c>
      <c r="HL27" s="42">
        <v>46.78</v>
      </c>
      <c r="HM27" s="42">
        <v>45.76</v>
      </c>
      <c r="HN27" s="42">
        <v>44.81</v>
      </c>
      <c r="HO27" s="42">
        <v>44.04</v>
      </c>
      <c r="HP27" s="42">
        <v>43.33</v>
      </c>
      <c r="HQ27" s="42">
        <v>42.66</v>
      </c>
      <c r="HR27" s="42">
        <v>42.14</v>
      </c>
      <c r="HS27" s="42">
        <v>41.82</v>
      </c>
      <c r="HT27" s="42"/>
      <c r="HU27" s="42"/>
      <c r="HV27" s="42"/>
      <c r="HW27" s="42"/>
      <c r="HX27" s="42"/>
      <c r="HY27" s="42"/>
      <c r="HZ27" s="42"/>
      <c r="IA27" s="42"/>
      <c r="IB27" s="42"/>
      <c r="IC27" s="42"/>
      <c r="IE27" s="34">
        <v>40</v>
      </c>
      <c r="IF27" s="34">
        <v>711</v>
      </c>
      <c r="IH27" s="30">
        <v>40</v>
      </c>
      <c r="II27" s="43">
        <v>980.46</v>
      </c>
      <c r="IJ27" s="43">
        <v>229.23</v>
      </c>
      <c r="IL27" s="30">
        <v>40</v>
      </c>
      <c r="IM27" s="43">
        <v>836.34</v>
      </c>
      <c r="IN27" s="43">
        <v>196.47</v>
      </c>
      <c r="IO27" s="43">
        <v>116.14</v>
      </c>
      <c r="IQ27" s="23">
        <v>42</v>
      </c>
      <c r="IR27" s="44">
        <v>98.96</v>
      </c>
      <c r="IS27" s="44">
        <v>94.71</v>
      </c>
      <c r="IT27" s="44">
        <v>91.09</v>
      </c>
      <c r="IU27" s="44">
        <v>87.94</v>
      </c>
      <c r="IV27" s="44">
        <v>85.21</v>
      </c>
      <c r="IW27" s="44">
        <v>82.9</v>
      </c>
      <c r="IX27" s="44">
        <v>81.06</v>
      </c>
      <c r="IY27" s="44">
        <v>79.489999999999995</v>
      </c>
      <c r="IZ27" s="44">
        <v>78.12</v>
      </c>
      <c r="JA27" s="44">
        <v>76.91</v>
      </c>
      <c r="JB27" s="44">
        <v>75.849999999999994</v>
      </c>
      <c r="JC27" s="44">
        <v>74.92</v>
      </c>
      <c r="JD27" s="44">
        <v>74.13</v>
      </c>
      <c r="JE27" s="44">
        <v>73.400000000000006</v>
      </c>
      <c r="JF27" s="44"/>
      <c r="JG27" s="44"/>
      <c r="JI27" s="34">
        <v>22</v>
      </c>
      <c r="JJ27" s="34">
        <v>16</v>
      </c>
      <c r="JL27" s="45">
        <v>40</v>
      </c>
      <c r="JM27" s="46">
        <v>23.61</v>
      </c>
      <c r="JN27" s="46">
        <v>30.98</v>
      </c>
      <c r="JO27" s="46">
        <v>43.6</v>
      </c>
      <c r="JR27" s="34">
        <v>40</v>
      </c>
      <c r="JS27" s="42">
        <v>6.17</v>
      </c>
      <c r="JT27" s="42">
        <v>5.29</v>
      </c>
      <c r="JU27" s="42">
        <v>4.67</v>
      </c>
      <c r="JV27" s="42">
        <v>4.2</v>
      </c>
      <c r="JW27" s="42">
        <v>3.84</v>
      </c>
      <c r="JX27" s="42">
        <v>3.56</v>
      </c>
      <c r="JY27" s="42">
        <v>3.33</v>
      </c>
      <c r="JZ27" s="42">
        <v>3.13</v>
      </c>
      <c r="KA27" s="42">
        <v>2.97</v>
      </c>
      <c r="KB27" s="42">
        <v>2.84</v>
      </c>
      <c r="KC27" s="42">
        <v>2.72</v>
      </c>
      <c r="KD27" s="42">
        <v>2.62</v>
      </c>
      <c r="KE27" s="42">
        <v>2.5299999999999998</v>
      </c>
      <c r="KF27" s="42">
        <v>2.46</v>
      </c>
      <c r="KG27" s="42">
        <v>2.39</v>
      </c>
      <c r="KH27" s="42">
        <v>2.33</v>
      </c>
      <c r="KI27" s="42">
        <v>2.2799999999999998</v>
      </c>
      <c r="KJ27" s="42">
        <v>2.23</v>
      </c>
      <c r="KK27" s="42">
        <v>2.19</v>
      </c>
      <c r="KL27" s="42">
        <v>2.15</v>
      </c>
      <c r="KM27" s="42">
        <v>2.12</v>
      </c>
      <c r="KN27" s="42">
        <v>2.09</v>
      </c>
      <c r="KO27" s="42">
        <v>2.06</v>
      </c>
      <c r="KP27" s="42">
        <v>2.04</v>
      </c>
      <c r="KQ27" s="42">
        <v>2.02</v>
      </c>
      <c r="KR27" s="42">
        <v>2</v>
      </c>
      <c r="KS27" s="42"/>
      <c r="LQ27" s="52">
        <v>16</v>
      </c>
      <c r="LR27" s="53">
        <v>2.2000000000000002</v>
      </c>
      <c r="LS27" s="53">
        <v>2.2000000000000002</v>
      </c>
      <c r="LT27" s="53">
        <v>2.2000000000000002</v>
      </c>
      <c r="LU27" s="53">
        <v>2.2000000000000002</v>
      </c>
      <c r="LV27" s="53">
        <v>2.2000000000000002</v>
      </c>
      <c r="LW27" s="53">
        <v>2.2000000000000002</v>
      </c>
      <c r="LX27" s="53">
        <v>2.95</v>
      </c>
      <c r="LY27" s="53">
        <v>2.95</v>
      </c>
      <c r="LZ27" s="53">
        <v>2.95</v>
      </c>
      <c r="MA27" s="53">
        <v>2.95</v>
      </c>
      <c r="MB27" s="53">
        <v>2.95</v>
      </c>
      <c r="MC27" s="53">
        <v>4.45</v>
      </c>
      <c r="MD27" s="53">
        <v>4.45</v>
      </c>
      <c r="ME27" s="53">
        <v>4.45</v>
      </c>
      <c r="MF27" s="53">
        <v>4.45</v>
      </c>
      <c r="MG27" s="53">
        <v>4.45</v>
      </c>
      <c r="MH27" s="53">
        <v>7.25</v>
      </c>
      <c r="MI27" s="53">
        <v>7.25</v>
      </c>
      <c r="MJ27" s="53">
        <v>7.25</v>
      </c>
      <c r="MK27" s="53">
        <v>7.25</v>
      </c>
      <c r="ML27" s="53">
        <v>7.25</v>
      </c>
      <c r="MM27" s="53">
        <v>11.85</v>
      </c>
      <c r="MN27" s="53">
        <v>11.85</v>
      </c>
      <c r="MO27" s="53">
        <v>11.85</v>
      </c>
      <c r="MP27" s="53">
        <v>11.85</v>
      </c>
      <c r="MQ27" s="53">
        <v>11.85</v>
      </c>
      <c r="MR27" s="53">
        <v>19</v>
      </c>
      <c r="MS27" s="53">
        <v>19</v>
      </c>
      <c r="MT27" s="53">
        <v>19</v>
      </c>
      <c r="MU27" s="53">
        <v>19</v>
      </c>
      <c r="MV27" s="53">
        <v>19</v>
      </c>
    </row>
    <row r="28" spans="1:360" ht="19.8" hidden="1" customHeight="1" x14ac:dyDescent="0.4">
      <c r="A28" s="64"/>
      <c r="B28" s="64"/>
      <c r="C28" s="64"/>
      <c r="D28" s="65"/>
      <c r="E28" s="57"/>
      <c r="AQ28" s="34">
        <v>41</v>
      </c>
      <c r="AR28" s="42">
        <v>80.650000000000006</v>
      </c>
      <c r="AT28" s="38">
        <v>41</v>
      </c>
      <c r="AU28" s="43">
        <v>26.09</v>
      </c>
      <c r="AV28" s="43">
        <v>34.1</v>
      </c>
      <c r="AW28" s="43">
        <v>47.61</v>
      </c>
      <c r="AX28" s="43"/>
      <c r="AY28" s="34">
        <v>9</v>
      </c>
      <c r="AZ28" s="42">
        <v>120.9</v>
      </c>
      <c r="BB28" s="34">
        <v>27</v>
      </c>
      <c r="BC28" s="42">
        <v>114.6</v>
      </c>
      <c r="BD28" s="42">
        <v>94.1</v>
      </c>
      <c r="BE28" s="42">
        <v>78.599999999999994</v>
      </c>
      <c r="BG28" s="23">
        <v>14</v>
      </c>
      <c r="BH28" s="23">
        <v>1202.71</v>
      </c>
      <c r="BI28" s="23">
        <v>137.75</v>
      </c>
      <c r="BJ28" s="23">
        <v>72.45</v>
      </c>
      <c r="BK28" s="23">
        <v>35.92</v>
      </c>
      <c r="BL28" s="23">
        <v>11.91</v>
      </c>
      <c r="BP28" s="34">
        <v>28</v>
      </c>
      <c r="BQ28" s="42">
        <v>36.520000000000003</v>
      </c>
      <c r="BR28" s="42">
        <v>36.520000000000003</v>
      </c>
      <c r="BS28" s="42">
        <v>36.520000000000003</v>
      </c>
      <c r="BT28" s="42">
        <v>36.520000000000003</v>
      </c>
      <c r="BU28" s="42">
        <v>36.58</v>
      </c>
      <c r="BV28" s="42">
        <v>36.58</v>
      </c>
      <c r="BW28" s="42">
        <v>36.58</v>
      </c>
      <c r="BY28" s="34">
        <v>41</v>
      </c>
      <c r="BZ28" s="42">
        <v>221.02</v>
      </c>
      <c r="CA28" s="42">
        <v>184.04</v>
      </c>
      <c r="CB28" s="42">
        <v>157.69</v>
      </c>
      <c r="CC28" s="42">
        <v>137.93</v>
      </c>
      <c r="CD28" s="42">
        <v>122.64</v>
      </c>
      <c r="CE28" s="42">
        <v>110.41</v>
      </c>
      <c r="CF28" s="42">
        <v>101.46</v>
      </c>
      <c r="CG28" s="42">
        <v>92.99</v>
      </c>
      <c r="CH28" s="42">
        <v>85.87</v>
      </c>
      <c r="CI28" s="42">
        <v>79.989999999999995</v>
      </c>
      <c r="CJ28" s="42">
        <v>74.650000000000006</v>
      </c>
      <c r="CK28" s="42">
        <v>70.5</v>
      </c>
      <c r="CL28" s="42">
        <v>66.650000000000006</v>
      </c>
      <c r="CM28" s="42">
        <v>62.86</v>
      </c>
      <c r="CN28" s="42">
        <v>59.86</v>
      </c>
      <c r="CO28" s="42">
        <v>57.25</v>
      </c>
      <c r="CP28" s="42">
        <v>54.95</v>
      </c>
      <c r="CQ28" s="42">
        <v>52.99</v>
      </c>
      <c r="CR28" s="42">
        <v>51.1</v>
      </c>
      <c r="CS28" s="42">
        <v>49.52</v>
      </c>
      <c r="CT28" s="42">
        <v>48.51</v>
      </c>
      <c r="CU28" s="42">
        <v>46.77</v>
      </c>
      <c r="CV28" s="42">
        <v>45.68</v>
      </c>
      <c r="CW28" s="42">
        <v>44.68</v>
      </c>
      <c r="CX28" s="42">
        <v>43.84</v>
      </c>
      <c r="CY28" s="42"/>
      <c r="DK28" s="34">
        <v>41</v>
      </c>
      <c r="DL28" s="42">
        <v>84.55</v>
      </c>
      <c r="DM28" s="42">
        <v>79.650000000000006</v>
      </c>
      <c r="DN28" s="42">
        <v>75.45</v>
      </c>
      <c r="DO28" s="42">
        <v>71.7</v>
      </c>
      <c r="DP28" s="42">
        <v>68.5</v>
      </c>
      <c r="DQ28" s="42">
        <v>65.650000000000006</v>
      </c>
      <c r="DR28" s="42">
        <v>63.1</v>
      </c>
      <c r="DS28" s="42">
        <v>60.9</v>
      </c>
      <c r="DT28" s="42">
        <v>58.95</v>
      </c>
      <c r="DU28" s="42">
        <v>57.25</v>
      </c>
      <c r="DV28" s="42">
        <v>55.75</v>
      </c>
      <c r="DW28" s="42">
        <v>54.45</v>
      </c>
      <c r="DX28" s="42">
        <v>53.35</v>
      </c>
      <c r="DY28" s="42">
        <v>52.4</v>
      </c>
      <c r="DZ28" s="42">
        <v>51.55</v>
      </c>
      <c r="EA28" s="42"/>
      <c r="EC28" s="34">
        <v>41</v>
      </c>
      <c r="ED28" s="42">
        <v>53.5</v>
      </c>
      <c r="EE28" s="42">
        <v>44.65</v>
      </c>
      <c r="EF28" s="42">
        <v>38.9</v>
      </c>
      <c r="EG28" s="42">
        <v>34.950000000000003</v>
      </c>
      <c r="EH28" s="42">
        <v>32</v>
      </c>
      <c r="EI28" s="42">
        <v>29.8</v>
      </c>
      <c r="EJ28" s="42">
        <v>28.05</v>
      </c>
      <c r="EK28" s="42">
        <v>26.65</v>
      </c>
      <c r="EL28" s="42">
        <v>25.55</v>
      </c>
      <c r="EM28" s="42">
        <v>24.6</v>
      </c>
      <c r="EN28" s="42">
        <v>23.85</v>
      </c>
      <c r="EO28" s="42">
        <v>23.25</v>
      </c>
      <c r="EP28" s="42">
        <v>22.7</v>
      </c>
      <c r="EQ28" s="42">
        <v>22.25</v>
      </c>
      <c r="ER28" s="42">
        <v>21.9</v>
      </c>
      <c r="ES28" s="42">
        <v>21.55</v>
      </c>
      <c r="ET28" s="42">
        <v>21.3</v>
      </c>
      <c r="EU28" s="42">
        <v>21.05</v>
      </c>
      <c r="EV28" s="42">
        <v>20.9</v>
      </c>
      <c r="EW28" s="42">
        <v>20.7</v>
      </c>
      <c r="EX28" s="42"/>
      <c r="EZ28" s="34">
        <v>41</v>
      </c>
      <c r="FA28" s="42">
        <v>268.72000000000003</v>
      </c>
      <c r="FB28" s="42">
        <v>224.14</v>
      </c>
      <c r="FC28" s="42">
        <v>192.26</v>
      </c>
      <c r="FD28" s="42">
        <v>168.3</v>
      </c>
      <c r="FE28" s="42">
        <v>149.6</v>
      </c>
      <c r="FF28" s="42">
        <v>135.52000000000001</v>
      </c>
      <c r="FG28" s="42">
        <v>123.05</v>
      </c>
      <c r="FH28" s="42">
        <v>112.63</v>
      </c>
      <c r="FI28" s="42">
        <v>103.78</v>
      </c>
      <c r="FJ28" s="42">
        <v>96.17</v>
      </c>
      <c r="FK28" s="42">
        <v>90.87</v>
      </c>
      <c r="FL28" s="42">
        <v>84.94</v>
      </c>
      <c r="FM28" s="42">
        <v>79.709999999999994</v>
      </c>
      <c r="FN28" s="42">
        <v>75.05</v>
      </c>
      <c r="FO28" s="42">
        <v>70.87</v>
      </c>
      <c r="FP28" s="42">
        <v>67.11</v>
      </c>
      <c r="FQ28" s="42">
        <v>63.7</v>
      </c>
      <c r="FR28" s="42">
        <v>60.6</v>
      </c>
      <c r="FS28" s="42">
        <v>57.78</v>
      </c>
      <c r="FT28" s="42">
        <v>55.21</v>
      </c>
      <c r="FU28" s="42">
        <v>52.84</v>
      </c>
      <c r="FV28" s="42">
        <v>50.67</v>
      </c>
      <c r="FW28" s="42">
        <v>48.65</v>
      </c>
      <c r="FX28" s="42">
        <v>46.8</v>
      </c>
      <c r="FY28" s="42">
        <v>45.08</v>
      </c>
      <c r="FZ28" s="42"/>
      <c r="GA28" s="42"/>
      <c r="GX28" s="34">
        <v>41</v>
      </c>
      <c r="GY28" s="42">
        <v>85.85</v>
      </c>
      <c r="GZ28" s="42">
        <v>79.39</v>
      </c>
      <c r="HA28" s="42">
        <v>74.010000000000005</v>
      </c>
      <c r="HB28" s="42">
        <v>69.64</v>
      </c>
      <c r="HC28" s="42">
        <v>65.849999999999994</v>
      </c>
      <c r="HD28" s="42">
        <v>62.67</v>
      </c>
      <c r="HE28" s="42">
        <v>59.84</v>
      </c>
      <c r="HF28" s="42">
        <v>57.39</v>
      </c>
      <c r="HG28" s="42">
        <v>55.22</v>
      </c>
      <c r="HH28" s="42">
        <v>53.38</v>
      </c>
      <c r="HI28" s="42">
        <v>51.72</v>
      </c>
      <c r="HJ28" s="42">
        <v>50.32</v>
      </c>
      <c r="HK28" s="42">
        <v>49.13</v>
      </c>
      <c r="HL28" s="42">
        <v>47.99</v>
      </c>
      <c r="HM28" s="42">
        <v>46.91</v>
      </c>
      <c r="HN28" s="42">
        <v>45.99</v>
      </c>
      <c r="HO28" s="42">
        <v>45.23</v>
      </c>
      <c r="HP28" s="42">
        <v>44.55</v>
      </c>
      <c r="HQ28" s="42">
        <v>43.88</v>
      </c>
      <c r="HR28" s="42">
        <v>43.34</v>
      </c>
      <c r="IE28" s="34">
        <v>41</v>
      </c>
      <c r="IF28" s="34">
        <v>721</v>
      </c>
      <c r="IH28" s="30">
        <v>41</v>
      </c>
      <c r="II28" s="43">
        <v>980.68</v>
      </c>
      <c r="IJ28" s="43">
        <v>229.43</v>
      </c>
      <c r="IL28" s="30">
        <v>41</v>
      </c>
      <c r="IM28" s="43">
        <v>836.39</v>
      </c>
      <c r="IN28" s="43">
        <v>196.5</v>
      </c>
      <c r="IO28" s="43">
        <v>116.29</v>
      </c>
      <c r="IQ28" s="23">
        <v>43</v>
      </c>
      <c r="IR28" s="44">
        <v>101.54</v>
      </c>
      <c r="IS28" s="44">
        <v>97.44</v>
      </c>
      <c r="IT28" s="44">
        <v>93.87</v>
      </c>
      <c r="IU28" s="44">
        <v>90.83</v>
      </c>
      <c r="IV28" s="44">
        <v>88.15</v>
      </c>
      <c r="IW28" s="44">
        <v>85.89</v>
      </c>
      <c r="IX28" s="44">
        <v>84.11</v>
      </c>
      <c r="IY28" s="44">
        <v>82.58</v>
      </c>
      <c r="IZ28" s="44">
        <v>81.27</v>
      </c>
      <c r="JA28" s="44">
        <v>80.12</v>
      </c>
      <c r="JB28" s="44">
        <v>79.12</v>
      </c>
      <c r="JC28" s="44">
        <v>78.23</v>
      </c>
      <c r="JD28" s="44">
        <v>77.44</v>
      </c>
      <c r="JE28" s="44"/>
      <c r="JF28" s="44"/>
      <c r="JG28" s="44"/>
      <c r="JI28" s="34">
        <v>23</v>
      </c>
      <c r="JJ28" s="34">
        <v>17</v>
      </c>
      <c r="JL28" s="45">
        <v>41</v>
      </c>
      <c r="JM28" s="46">
        <v>26.09</v>
      </c>
      <c r="JN28" s="46">
        <v>34.1</v>
      </c>
      <c r="JO28" s="46">
        <v>47.61</v>
      </c>
      <c r="JR28" s="34">
        <v>41</v>
      </c>
      <c r="JS28" s="42">
        <v>6.08</v>
      </c>
      <c r="JT28" s="42">
        <v>5.22</v>
      </c>
      <c r="JU28" s="42">
        <v>4.5999999999999996</v>
      </c>
      <c r="JV28" s="42">
        <v>4.1500000000000004</v>
      </c>
      <c r="JW28" s="42">
        <v>3.79</v>
      </c>
      <c r="JX28" s="42">
        <v>3.51</v>
      </c>
      <c r="JY28" s="42">
        <v>3.28</v>
      </c>
      <c r="JZ28" s="42">
        <v>3.09</v>
      </c>
      <c r="KA28" s="42">
        <v>2.94</v>
      </c>
      <c r="KB28" s="42">
        <v>2.8</v>
      </c>
      <c r="KC28" s="42">
        <v>2.69</v>
      </c>
      <c r="KD28" s="42">
        <v>2.59</v>
      </c>
      <c r="KE28" s="42">
        <v>2.5</v>
      </c>
      <c r="KF28" s="42">
        <v>2.4300000000000002</v>
      </c>
      <c r="KG28" s="42">
        <v>2.36</v>
      </c>
      <c r="KH28" s="42">
        <v>2.2999999999999998</v>
      </c>
      <c r="KI28" s="42">
        <v>2.25</v>
      </c>
      <c r="KJ28" s="42">
        <v>2.21</v>
      </c>
      <c r="KK28" s="42">
        <v>2.17</v>
      </c>
      <c r="KL28" s="42">
        <v>2.13</v>
      </c>
      <c r="KM28" s="42">
        <v>2.1</v>
      </c>
      <c r="KN28" s="42">
        <v>2.0699999999999998</v>
      </c>
      <c r="KO28" s="42">
        <v>2.04</v>
      </c>
      <c r="KP28" s="42">
        <v>2.02</v>
      </c>
      <c r="KQ28" s="42">
        <v>2</v>
      </c>
      <c r="KR28" s="42"/>
      <c r="KS28" s="42"/>
      <c r="LQ28" s="52">
        <v>17</v>
      </c>
      <c r="LR28" s="53">
        <v>2.25</v>
      </c>
      <c r="LS28" s="53">
        <v>2.25</v>
      </c>
      <c r="LT28" s="53">
        <v>2.25</v>
      </c>
      <c r="LU28" s="53">
        <v>2.25</v>
      </c>
      <c r="LV28" s="53">
        <v>2.25</v>
      </c>
      <c r="LW28" s="53">
        <v>2.25</v>
      </c>
      <c r="LX28" s="53">
        <v>3.05</v>
      </c>
      <c r="LY28" s="53">
        <v>3.05</v>
      </c>
      <c r="LZ28" s="53">
        <v>3.05</v>
      </c>
      <c r="MA28" s="53">
        <v>3.05</v>
      </c>
      <c r="MB28" s="53">
        <v>3.05</v>
      </c>
      <c r="MC28" s="53">
        <v>4.5999999999999996</v>
      </c>
      <c r="MD28" s="53">
        <v>4.5999999999999996</v>
      </c>
      <c r="ME28" s="53">
        <v>4.5999999999999996</v>
      </c>
      <c r="MF28" s="53">
        <v>4.5999999999999996</v>
      </c>
      <c r="MG28" s="53">
        <v>4.5999999999999996</v>
      </c>
      <c r="MH28" s="53">
        <v>7.5</v>
      </c>
      <c r="MI28" s="53">
        <v>7.5</v>
      </c>
      <c r="MJ28" s="53">
        <v>7.5</v>
      </c>
      <c r="MK28" s="53">
        <v>7.5</v>
      </c>
      <c r="ML28" s="53">
        <v>7.5</v>
      </c>
      <c r="MM28" s="53">
        <v>12.25</v>
      </c>
      <c r="MN28" s="53">
        <v>12.25</v>
      </c>
      <c r="MO28" s="53">
        <v>12.25</v>
      </c>
      <c r="MP28" s="53">
        <v>12.25</v>
      </c>
      <c r="MQ28" s="53">
        <v>12.25</v>
      </c>
      <c r="MR28" s="53">
        <v>19.55</v>
      </c>
      <c r="MS28" s="53">
        <v>19.55</v>
      </c>
      <c r="MT28" s="53">
        <v>19.55</v>
      </c>
      <c r="MU28" s="53">
        <v>19.55</v>
      </c>
      <c r="MV28" s="53">
        <v>19.55</v>
      </c>
    </row>
    <row r="29" spans="1:360" ht="19.8" hidden="1" customHeight="1" x14ac:dyDescent="0.4">
      <c r="A29" s="64"/>
      <c r="B29" s="64"/>
      <c r="C29" s="64"/>
      <c r="D29" s="65"/>
      <c r="E29" s="57"/>
      <c r="AQ29" s="34">
        <v>42</v>
      </c>
      <c r="AR29" s="42">
        <v>81.05</v>
      </c>
      <c r="AT29" s="38">
        <v>42</v>
      </c>
      <c r="AU29" s="43">
        <v>28.84</v>
      </c>
      <c r="AV29" s="43">
        <v>37.5</v>
      </c>
      <c r="AW29" s="43">
        <v>51.95</v>
      </c>
      <c r="AX29" s="43"/>
      <c r="AY29" s="34">
        <v>10</v>
      </c>
      <c r="AZ29" s="42">
        <v>136.75</v>
      </c>
      <c r="BB29" s="34">
        <v>28</v>
      </c>
      <c r="BC29" s="42">
        <v>114.9</v>
      </c>
      <c r="BD29" s="42">
        <v>94.5</v>
      </c>
      <c r="BE29" s="42">
        <v>79.099999999999994</v>
      </c>
      <c r="BG29" s="23">
        <v>15</v>
      </c>
      <c r="BH29" s="23">
        <v>1149.49</v>
      </c>
      <c r="BI29" s="23">
        <v>126.41</v>
      </c>
      <c r="BJ29" s="23">
        <v>66.489999999999995</v>
      </c>
      <c r="BK29" s="23">
        <v>32.96</v>
      </c>
      <c r="BL29" s="23">
        <v>10.93</v>
      </c>
      <c r="BP29" s="34">
        <v>29</v>
      </c>
      <c r="BQ29" s="42">
        <v>35.200000000000003</v>
      </c>
      <c r="BR29" s="42">
        <v>35.200000000000003</v>
      </c>
      <c r="BS29" s="42">
        <v>35.200000000000003</v>
      </c>
      <c r="BT29" s="42">
        <v>35.200000000000003</v>
      </c>
      <c r="BU29" s="42">
        <v>35.270000000000003</v>
      </c>
      <c r="BV29" s="42">
        <v>35.270000000000003</v>
      </c>
      <c r="BW29" s="42">
        <v>35.270000000000003</v>
      </c>
      <c r="BY29" s="34">
        <v>42</v>
      </c>
      <c r="BZ29" s="42">
        <v>221.32</v>
      </c>
      <c r="CA29" s="42">
        <v>184.38</v>
      </c>
      <c r="CB29" s="42">
        <v>158.04</v>
      </c>
      <c r="CC29" s="42">
        <v>138.29</v>
      </c>
      <c r="CD29" s="42">
        <v>123.01</v>
      </c>
      <c r="CE29" s="42">
        <v>110.81</v>
      </c>
      <c r="CF29" s="42">
        <v>102.03</v>
      </c>
      <c r="CG29" s="42">
        <v>94.58</v>
      </c>
      <c r="CH29" s="42">
        <v>86.37</v>
      </c>
      <c r="CI29" s="42">
        <v>80.489999999999995</v>
      </c>
      <c r="CJ29" s="42">
        <v>75.180000000000007</v>
      </c>
      <c r="CK29" s="42">
        <v>71.099999999999994</v>
      </c>
      <c r="CL29" s="42">
        <v>67.3</v>
      </c>
      <c r="CM29" s="42">
        <v>63.47</v>
      </c>
      <c r="CN29" s="42">
        <v>60.51</v>
      </c>
      <c r="CO29" s="42">
        <v>57.94</v>
      </c>
      <c r="CP29" s="42">
        <v>55.64</v>
      </c>
      <c r="CQ29" s="42">
        <v>53.77</v>
      </c>
      <c r="CR29" s="42">
        <v>51.9</v>
      </c>
      <c r="CS29" s="42">
        <v>50.37</v>
      </c>
      <c r="CT29" s="42">
        <v>49.4</v>
      </c>
      <c r="CU29" s="42">
        <v>47.69</v>
      </c>
      <c r="CV29" s="42">
        <v>46.58</v>
      </c>
      <c r="CW29" s="42">
        <v>45.66</v>
      </c>
      <c r="CX29" s="42"/>
      <c r="CY29" s="42"/>
      <c r="DK29" s="34">
        <v>42</v>
      </c>
      <c r="DL29" s="42">
        <v>85.65</v>
      </c>
      <c r="DM29" s="42">
        <v>80.849999999999994</v>
      </c>
      <c r="DN29" s="42">
        <v>76.650000000000006</v>
      </c>
      <c r="DO29" s="42">
        <v>73</v>
      </c>
      <c r="DP29" s="42">
        <v>69.8</v>
      </c>
      <c r="DQ29" s="42">
        <v>67</v>
      </c>
      <c r="DR29" s="42">
        <v>64.55</v>
      </c>
      <c r="DS29" s="42">
        <v>62.4</v>
      </c>
      <c r="DT29" s="42">
        <v>60.5</v>
      </c>
      <c r="DU29" s="42">
        <v>58.85</v>
      </c>
      <c r="DV29" s="42">
        <v>57.45</v>
      </c>
      <c r="DW29" s="42">
        <v>56.2</v>
      </c>
      <c r="DX29" s="42">
        <v>55.15</v>
      </c>
      <c r="DY29" s="42">
        <v>54.25</v>
      </c>
      <c r="DZ29" s="42"/>
      <c r="EA29" s="42"/>
      <c r="EC29" s="34">
        <v>42</v>
      </c>
      <c r="ED29" s="42">
        <v>56.6</v>
      </c>
      <c r="EE29" s="42">
        <v>47.35</v>
      </c>
      <c r="EF29" s="42">
        <v>41.3</v>
      </c>
      <c r="EG29" s="42">
        <v>37.1</v>
      </c>
      <c r="EH29" s="42">
        <v>34.049999999999997</v>
      </c>
      <c r="EI29" s="42">
        <v>31.7</v>
      </c>
      <c r="EJ29" s="42">
        <v>29.85</v>
      </c>
      <c r="EK29" s="42">
        <v>28.4</v>
      </c>
      <c r="EL29" s="42">
        <v>27.2</v>
      </c>
      <c r="EM29" s="42">
        <v>26.25</v>
      </c>
      <c r="EN29" s="42">
        <v>25.45</v>
      </c>
      <c r="EO29" s="42">
        <v>24.75</v>
      </c>
      <c r="EP29" s="42">
        <v>24.2</v>
      </c>
      <c r="EQ29" s="42">
        <v>23.7</v>
      </c>
      <c r="ER29" s="42">
        <v>23.3</v>
      </c>
      <c r="ES29" s="42">
        <v>22.95</v>
      </c>
      <c r="ET29" s="42">
        <v>22.65</v>
      </c>
      <c r="EU29" s="42">
        <v>22.4</v>
      </c>
      <c r="EV29" s="42">
        <v>20.9</v>
      </c>
      <c r="EW29" s="42"/>
      <c r="EX29" s="42"/>
      <c r="EZ29" s="34">
        <v>42</v>
      </c>
      <c r="FA29" s="42">
        <v>270.45999999999998</v>
      </c>
      <c r="FB29" s="42">
        <v>225.6</v>
      </c>
      <c r="FC29" s="42">
        <v>193.53</v>
      </c>
      <c r="FD29" s="42">
        <v>169.42</v>
      </c>
      <c r="FE29" s="42">
        <v>150.61000000000001</v>
      </c>
      <c r="FF29" s="42">
        <v>136.44999999999999</v>
      </c>
      <c r="FG29" s="42">
        <v>123.91</v>
      </c>
      <c r="FH29" s="42">
        <v>113.42</v>
      </c>
      <c r="FI29" s="42">
        <v>104.53</v>
      </c>
      <c r="FJ29" s="42">
        <v>96.88</v>
      </c>
      <c r="FK29" s="42">
        <v>91.57</v>
      </c>
      <c r="FL29" s="42">
        <v>85.61</v>
      </c>
      <c r="FM29" s="42">
        <v>80.349999999999994</v>
      </c>
      <c r="FN29" s="42">
        <v>75.67</v>
      </c>
      <c r="FO29" s="42">
        <v>71.47</v>
      </c>
      <c r="FP29" s="42">
        <v>67.69</v>
      </c>
      <c r="FQ29" s="42">
        <v>64.260000000000005</v>
      </c>
      <c r="FR29" s="42">
        <v>61.14</v>
      </c>
      <c r="FS29" s="42">
        <v>58.33</v>
      </c>
      <c r="FT29" s="42">
        <v>55.74</v>
      </c>
      <c r="FU29" s="42">
        <v>53.36</v>
      </c>
      <c r="FV29" s="42">
        <v>51.17</v>
      </c>
      <c r="FW29" s="42">
        <v>49.16</v>
      </c>
      <c r="FX29" s="42">
        <v>47.3</v>
      </c>
      <c r="FY29" s="42"/>
      <c r="FZ29" s="42"/>
      <c r="GA29" s="42"/>
      <c r="GX29" s="34">
        <v>42</v>
      </c>
      <c r="GY29" s="42">
        <v>87.35</v>
      </c>
      <c r="GZ29" s="42">
        <v>80.81</v>
      </c>
      <c r="HA29" s="42">
        <v>75.349999999999994</v>
      </c>
      <c r="HB29" s="42">
        <v>70.97</v>
      </c>
      <c r="HC29" s="42">
        <v>67.13</v>
      </c>
      <c r="HD29" s="42">
        <v>63.93</v>
      </c>
      <c r="HE29" s="42">
        <v>61.09</v>
      </c>
      <c r="HF29" s="42">
        <v>58.61</v>
      </c>
      <c r="HG29" s="42">
        <v>56.45</v>
      </c>
      <c r="HH29" s="42">
        <v>54.6</v>
      </c>
      <c r="HI29" s="42">
        <v>52.96</v>
      </c>
      <c r="HJ29" s="42">
        <v>51.51</v>
      </c>
      <c r="HK29" s="42">
        <v>50.33</v>
      </c>
      <c r="HL29" s="42">
        <v>49.23</v>
      </c>
      <c r="HM29" s="42">
        <v>48.15</v>
      </c>
      <c r="HN29" s="42">
        <v>47.25</v>
      </c>
      <c r="HO29" s="42">
        <v>46.49</v>
      </c>
      <c r="HP29" s="42">
        <v>45.81</v>
      </c>
      <c r="HQ29" s="42">
        <v>45.14</v>
      </c>
      <c r="HR29" s="42"/>
      <c r="IE29" s="34">
        <v>42</v>
      </c>
      <c r="IF29" s="34">
        <v>732</v>
      </c>
      <c r="IH29" s="30">
        <v>42</v>
      </c>
      <c r="II29" s="43">
        <v>980.89</v>
      </c>
      <c r="IJ29" s="43">
        <v>229.62</v>
      </c>
      <c r="IL29" s="30">
        <v>42</v>
      </c>
      <c r="IM29" s="43">
        <v>836.44</v>
      </c>
      <c r="IN29" s="43">
        <v>196.54</v>
      </c>
      <c r="IO29" s="43">
        <v>116.44</v>
      </c>
      <c r="IQ29" s="23">
        <v>44</v>
      </c>
      <c r="IR29" s="44">
        <v>104.58</v>
      </c>
      <c r="IS29" s="44">
        <v>100.49</v>
      </c>
      <c r="IT29" s="44">
        <v>96.97</v>
      </c>
      <c r="IU29" s="44">
        <v>93.98</v>
      </c>
      <c r="IV29" s="44">
        <v>91.35</v>
      </c>
      <c r="IW29" s="44">
        <v>89.15</v>
      </c>
      <c r="IX29" s="44">
        <v>87.47</v>
      </c>
      <c r="IY29" s="44">
        <v>86</v>
      </c>
      <c r="IZ29" s="44">
        <v>84.68</v>
      </c>
      <c r="JA29" s="44">
        <v>83.58</v>
      </c>
      <c r="JB29" s="44">
        <v>82.58</v>
      </c>
      <c r="JC29" s="44">
        <v>81.739999999999995</v>
      </c>
      <c r="JD29" s="44"/>
      <c r="JE29" s="44"/>
      <c r="JF29" s="44"/>
      <c r="JG29" s="44"/>
      <c r="JI29" s="34">
        <v>24</v>
      </c>
      <c r="JJ29" s="34">
        <v>18</v>
      </c>
      <c r="JL29" s="45">
        <v>42</v>
      </c>
      <c r="JM29" s="46">
        <v>28.84</v>
      </c>
      <c r="JN29" s="46">
        <v>37.5</v>
      </c>
      <c r="JO29" s="46">
        <v>51.95</v>
      </c>
      <c r="JR29" s="34">
        <v>42</v>
      </c>
      <c r="JS29" s="42">
        <v>5.99</v>
      </c>
      <c r="JT29" s="42">
        <v>5.14</v>
      </c>
      <c r="JU29" s="42">
        <v>4.53</v>
      </c>
      <c r="JV29" s="42">
        <v>4.08</v>
      </c>
      <c r="JW29" s="42">
        <v>3.74</v>
      </c>
      <c r="JX29" s="42">
        <v>3.46</v>
      </c>
      <c r="JY29" s="42">
        <v>3.23</v>
      </c>
      <c r="JZ29" s="42">
        <v>3.05</v>
      </c>
      <c r="KA29" s="42">
        <v>2.89</v>
      </c>
      <c r="KB29" s="42">
        <v>2.76</v>
      </c>
      <c r="KC29" s="42">
        <v>2.65</v>
      </c>
      <c r="KD29" s="42">
        <v>2.5499999999999998</v>
      </c>
      <c r="KE29" s="42">
        <v>2.4700000000000002</v>
      </c>
      <c r="KF29" s="42">
        <v>2.4</v>
      </c>
      <c r="KG29" s="42">
        <v>2.33</v>
      </c>
      <c r="KH29" s="42">
        <v>2.2799999999999998</v>
      </c>
      <c r="KI29" s="42">
        <v>2.23</v>
      </c>
      <c r="KJ29" s="42">
        <v>2.1800000000000002</v>
      </c>
      <c r="KK29" s="42">
        <v>2.14</v>
      </c>
      <c r="KL29" s="42">
        <v>2.11</v>
      </c>
      <c r="KM29" s="42">
        <v>2.0699999999999998</v>
      </c>
      <c r="KN29" s="42">
        <v>2.0499999999999998</v>
      </c>
      <c r="KO29" s="42">
        <v>2.02</v>
      </c>
      <c r="KP29" s="42">
        <v>2</v>
      </c>
      <c r="KQ29" s="42"/>
      <c r="KR29" s="42"/>
      <c r="KS29" s="42"/>
      <c r="LQ29" s="52">
        <v>18</v>
      </c>
      <c r="LR29" s="53">
        <v>2.25</v>
      </c>
      <c r="LS29" s="53">
        <v>2.25</v>
      </c>
      <c r="LT29" s="53">
        <v>2.25</v>
      </c>
      <c r="LU29" s="53">
        <v>2.25</v>
      </c>
      <c r="LV29" s="53">
        <v>2.25</v>
      </c>
      <c r="LW29" s="53">
        <v>2.25</v>
      </c>
      <c r="LX29" s="53">
        <v>3.1</v>
      </c>
      <c r="LY29" s="53">
        <v>3.1</v>
      </c>
      <c r="LZ29" s="53">
        <v>3.1</v>
      </c>
      <c r="MA29" s="53">
        <v>3.1</v>
      </c>
      <c r="MB29" s="53">
        <v>3.1</v>
      </c>
      <c r="MC29" s="53">
        <v>4.8</v>
      </c>
      <c r="MD29" s="53">
        <v>4.8</v>
      </c>
      <c r="ME29" s="53">
        <v>4.8</v>
      </c>
      <c r="MF29" s="53">
        <v>4.8</v>
      </c>
      <c r="MG29" s="53">
        <v>4.8</v>
      </c>
      <c r="MH29" s="53">
        <v>7.75</v>
      </c>
      <c r="MI29" s="53">
        <v>7.75</v>
      </c>
      <c r="MJ29" s="53">
        <v>7.75</v>
      </c>
      <c r="MK29" s="53">
        <v>7.75</v>
      </c>
      <c r="ML29" s="53">
        <v>7.75</v>
      </c>
      <c r="MM29" s="53">
        <v>12.6</v>
      </c>
      <c r="MN29" s="53">
        <v>12.6</v>
      </c>
      <c r="MO29" s="53">
        <v>12.6</v>
      </c>
      <c r="MP29" s="53">
        <v>12.6</v>
      </c>
      <c r="MQ29" s="53">
        <v>12.6</v>
      </c>
      <c r="MR29" s="53">
        <v>20.100000000000001</v>
      </c>
      <c r="MS29" s="53">
        <v>20.100000000000001</v>
      </c>
      <c r="MT29" s="53">
        <v>20.100000000000001</v>
      </c>
      <c r="MU29" s="53">
        <v>20.100000000000001</v>
      </c>
      <c r="MV29" s="53">
        <v>20.100000000000001</v>
      </c>
    </row>
    <row r="30" spans="1:360" ht="19.8" hidden="1" customHeight="1" x14ac:dyDescent="0.4">
      <c r="A30" s="64"/>
      <c r="B30" s="64"/>
      <c r="C30" s="64"/>
      <c r="D30" s="65"/>
      <c r="E30" s="57"/>
      <c r="AQ30" s="34">
        <v>43</v>
      </c>
      <c r="AR30" s="42">
        <v>81.55</v>
      </c>
      <c r="AT30" s="38">
        <v>43</v>
      </c>
      <c r="AU30" s="43">
        <v>31.85</v>
      </c>
      <c r="AV30" s="43">
        <v>41.19</v>
      </c>
      <c r="AW30" s="43">
        <v>56.62</v>
      </c>
      <c r="AX30" s="43"/>
      <c r="BB30" s="34">
        <v>29</v>
      </c>
      <c r="BC30" s="42">
        <v>115.25</v>
      </c>
      <c r="BD30" s="42">
        <v>94.95</v>
      </c>
      <c r="BE30" s="42">
        <v>79.650000000000006</v>
      </c>
      <c r="BG30" s="23">
        <v>16</v>
      </c>
      <c r="BH30" s="23">
        <v>1105.03</v>
      </c>
      <c r="BI30" s="23">
        <v>116.42</v>
      </c>
      <c r="BJ30" s="23">
        <v>61.23</v>
      </c>
      <c r="BK30" s="23">
        <v>30.36</v>
      </c>
      <c r="BL30" s="23">
        <v>10.06</v>
      </c>
      <c r="BP30" s="34">
        <v>30</v>
      </c>
      <c r="BQ30" s="42">
        <v>34.01</v>
      </c>
      <c r="BR30" s="42">
        <v>34.01</v>
      </c>
      <c r="BS30" s="42">
        <v>34.01</v>
      </c>
      <c r="BT30" s="42">
        <v>34.01</v>
      </c>
      <c r="BU30" s="42">
        <v>34.08</v>
      </c>
      <c r="BV30" s="42">
        <v>34.08</v>
      </c>
      <c r="BW30" s="42">
        <v>34.08</v>
      </c>
      <c r="BY30" s="34">
        <v>43</v>
      </c>
      <c r="BZ30" s="42">
        <v>221.66</v>
      </c>
      <c r="CA30" s="42">
        <v>184.76</v>
      </c>
      <c r="CB30" s="42">
        <v>158.44</v>
      </c>
      <c r="CC30" s="42">
        <v>138.69999999999999</v>
      </c>
      <c r="CD30" s="42">
        <v>123.44</v>
      </c>
      <c r="CE30" s="42">
        <v>111.27</v>
      </c>
      <c r="CF30" s="42">
        <v>102.6</v>
      </c>
      <c r="CG30" s="42">
        <v>94.22</v>
      </c>
      <c r="CH30" s="42">
        <v>86.9</v>
      </c>
      <c r="CI30" s="42">
        <v>80.989999999999995</v>
      </c>
      <c r="CJ30" s="42">
        <v>75.78</v>
      </c>
      <c r="CK30" s="42">
        <v>71.7</v>
      </c>
      <c r="CL30" s="42">
        <v>67.97</v>
      </c>
      <c r="CM30" s="42">
        <v>64.13</v>
      </c>
      <c r="CN30" s="42">
        <v>61.22</v>
      </c>
      <c r="CO30" s="42">
        <v>58.71</v>
      </c>
      <c r="CP30" s="42">
        <v>56.43</v>
      </c>
      <c r="CQ30" s="42">
        <v>54.63</v>
      </c>
      <c r="CR30" s="42">
        <v>52.82</v>
      </c>
      <c r="CS30" s="42">
        <v>51.32</v>
      </c>
      <c r="CT30" s="42">
        <v>50.34</v>
      </c>
      <c r="CU30" s="42">
        <v>48.71</v>
      </c>
      <c r="CV30" s="42">
        <v>47.56</v>
      </c>
      <c r="CW30" s="42"/>
      <c r="CX30" s="42"/>
      <c r="CY30" s="42"/>
      <c r="DK30" s="34">
        <v>43</v>
      </c>
      <c r="DL30" s="42">
        <v>86.9</v>
      </c>
      <c r="DM30" s="42">
        <v>82.1</v>
      </c>
      <c r="DN30" s="42">
        <v>77.95</v>
      </c>
      <c r="DO30" s="42">
        <v>74.400000000000006</v>
      </c>
      <c r="DP30" s="42">
        <v>71.25</v>
      </c>
      <c r="DQ30" s="42">
        <v>68.5</v>
      </c>
      <c r="DR30" s="42">
        <v>66.099999999999994</v>
      </c>
      <c r="DS30" s="42">
        <v>64</v>
      </c>
      <c r="DT30" s="42">
        <v>62.2</v>
      </c>
      <c r="DU30" s="42">
        <v>60.6</v>
      </c>
      <c r="DV30" s="42">
        <v>59.25</v>
      </c>
      <c r="DW30" s="42">
        <v>58.1</v>
      </c>
      <c r="DX30" s="42">
        <v>57.1</v>
      </c>
      <c r="DY30" s="42"/>
      <c r="DZ30" s="42"/>
      <c r="EA30" s="42"/>
      <c r="EC30" s="34">
        <v>43</v>
      </c>
      <c r="ED30" s="42">
        <v>59.95</v>
      </c>
      <c r="EE30" s="42">
        <v>50.25</v>
      </c>
      <c r="EF30" s="42">
        <v>43.9</v>
      </c>
      <c r="EG30" s="42">
        <v>39.5</v>
      </c>
      <c r="EH30" s="42">
        <v>36.200000000000003</v>
      </c>
      <c r="EI30" s="42">
        <v>33.75</v>
      </c>
      <c r="EJ30" s="42">
        <v>31.8</v>
      </c>
      <c r="EK30" s="42">
        <v>30.25</v>
      </c>
      <c r="EL30" s="42">
        <v>29.7</v>
      </c>
      <c r="EM30" s="42">
        <v>27.95</v>
      </c>
      <c r="EN30" s="42">
        <v>27.1</v>
      </c>
      <c r="EO30" s="42">
        <v>26.36</v>
      </c>
      <c r="EP30" s="42">
        <v>25.75</v>
      </c>
      <c r="EQ30" s="42">
        <v>25.25</v>
      </c>
      <c r="ER30" s="42">
        <v>24.8</v>
      </c>
      <c r="ES30" s="42">
        <v>24.45</v>
      </c>
      <c r="ET30" s="42">
        <v>24.15</v>
      </c>
      <c r="EU30" s="42">
        <v>23.85</v>
      </c>
      <c r="EV30" s="42"/>
      <c r="EW30" s="42"/>
      <c r="EX30" s="42"/>
      <c r="EZ30" s="34">
        <v>43</v>
      </c>
      <c r="FA30" s="42">
        <v>272.27</v>
      </c>
      <c r="FB30" s="42">
        <v>227.12</v>
      </c>
      <c r="FC30" s="42">
        <v>194.85</v>
      </c>
      <c r="FD30" s="42">
        <v>170.59</v>
      </c>
      <c r="FE30" s="42">
        <v>151.66</v>
      </c>
      <c r="FF30" s="42">
        <v>137.41</v>
      </c>
      <c r="FG30" s="42">
        <v>124.8</v>
      </c>
      <c r="FH30" s="42">
        <v>114.26</v>
      </c>
      <c r="FI30" s="42">
        <v>105.31</v>
      </c>
      <c r="FJ30" s="42">
        <v>97.63</v>
      </c>
      <c r="FK30" s="42">
        <v>92.3</v>
      </c>
      <c r="FL30" s="42">
        <v>86.31</v>
      </c>
      <c r="FM30" s="42">
        <v>81.02</v>
      </c>
      <c r="FN30" s="42">
        <v>76.31</v>
      </c>
      <c r="FO30" s="42">
        <v>72.09</v>
      </c>
      <c r="FP30" s="42">
        <v>68.28</v>
      </c>
      <c r="FQ30" s="42">
        <v>64.84</v>
      </c>
      <c r="FR30" s="42">
        <v>61.73</v>
      </c>
      <c r="FS30" s="42">
        <v>58.9</v>
      </c>
      <c r="FT30" s="42">
        <v>56.29</v>
      </c>
      <c r="FU30" s="42">
        <v>53.9</v>
      </c>
      <c r="FV30" s="42">
        <v>51.71</v>
      </c>
      <c r="FW30" s="42">
        <v>49.68</v>
      </c>
      <c r="FX30" s="42"/>
      <c r="FY30" s="42"/>
      <c r="FZ30" s="42"/>
      <c r="GA30" s="42"/>
      <c r="GX30" s="34">
        <v>43</v>
      </c>
      <c r="GY30" s="42">
        <v>88.89</v>
      </c>
      <c r="GZ30" s="42">
        <v>82.28</v>
      </c>
      <c r="HA30" s="42">
        <v>76.739999999999995</v>
      </c>
      <c r="HB30" s="42">
        <v>72.349999999999994</v>
      </c>
      <c r="HC30" s="42">
        <v>68.459999999999994</v>
      </c>
      <c r="HD30" s="42">
        <v>65.239999999999995</v>
      </c>
      <c r="HE30" s="42">
        <v>62.38</v>
      </c>
      <c r="HF30" s="42">
        <v>59.88</v>
      </c>
      <c r="HG30" s="42">
        <v>57.74</v>
      </c>
      <c r="HH30" s="42">
        <v>55.88</v>
      </c>
      <c r="HI30" s="42">
        <v>54.26</v>
      </c>
      <c r="HJ30" s="42">
        <v>52.77</v>
      </c>
      <c r="HK30" s="42">
        <v>51.59</v>
      </c>
      <c r="HL30" s="42">
        <v>50.53</v>
      </c>
      <c r="HM30" s="42">
        <v>49.5</v>
      </c>
      <c r="HN30" s="42">
        <v>48.59</v>
      </c>
      <c r="HO30" s="42">
        <v>46.79</v>
      </c>
      <c r="HP30" s="42">
        <v>47.11</v>
      </c>
      <c r="HQ30" s="42"/>
      <c r="HR30" s="42"/>
      <c r="IE30" s="34">
        <v>43</v>
      </c>
      <c r="IF30" s="34">
        <v>742</v>
      </c>
      <c r="IH30" s="30">
        <v>43</v>
      </c>
      <c r="II30" s="38">
        <v>981.11</v>
      </c>
      <c r="IJ30" s="38">
        <v>229.82</v>
      </c>
      <c r="IL30" s="30">
        <v>43</v>
      </c>
      <c r="IM30" s="43">
        <v>836.49</v>
      </c>
      <c r="IN30" s="43">
        <v>196.57</v>
      </c>
      <c r="IO30" s="43">
        <v>116.58</v>
      </c>
      <c r="IQ30" s="23">
        <v>45</v>
      </c>
      <c r="IR30" s="44">
        <v>107.78</v>
      </c>
      <c r="IS30" s="44">
        <v>103.74</v>
      </c>
      <c r="IT30" s="44">
        <v>100.28</v>
      </c>
      <c r="IU30" s="44">
        <v>97.39</v>
      </c>
      <c r="IV30" s="44">
        <v>94.87</v>
      </c>
      <c r="IW30" s="44">
        <v>92.72</v>
      </c>
      <c r="IX30" s="44">
        <v>91.04</v>
      </c>
      <c r="IY30" s="44">
        <v>89.62</v>
      </c>
      <c r="IZ30" s="44">
        <v>88.41</v>
      </c>
      <c r="JA30" s="44">
        <v>87.31</v>
      </c>
      <c r="JB30" s="44">
        <v>85.36</v>
      </c>
      <c r="JC30" s="44"/>
      <c r="JD30" s="44"/>
      <c r="JE30" s="44"/>
      <c r="JF30" s="44"/>
      <c r="JG30" s="44"/>
      <c r="JI30" s="34">
        <v>25</v>
      </c>
      <c r="JJ30" s="34">
        <v>19</v>
      </c>
      <c r="JL30" s="45">
        <v>43</v>
      </c>
      <c r="JM30" s="46">
        <v>31.85</v>
      </c>
      <c r="JN30" s="46">
        <v>41.19</v>
      </c>
      <c r="JO30" s="46">
        <v>56.62</v>
      </c>
      <c r="JR30" s="34">
        <v>43</v>
      </c>
      <c r="JS30" s="42">
        <v>5.89</v>
      </c>
      <c r="JT30" s="42">
        <v>5.0599999999999996</v>
      </c>
      <c r="JU30" s="42">
        <v>4.46</v>
      </c>
      <c r="JV30" s="42">
        <v>4.0199999999999996</v>
      </c>
      <c r="JW30" s="42">
        <v>3.68</v>
      </c>
      <c r="JX30" s="42">
        <v>3.41</v>
      </c>
      <c r="JY30" s="42">
        <v>3.19</v>
      </c>
      <c r="JZ30" s="42">
        <v>3</v>
      </c>
      <c r="KA30" s="42">
        <v>2.85</v>
      </c>
      <c r="KB30" s="42">
        <v>2.72</v>
      </c>
      <c r="KC30" s="42">
        <v>2.61</v>
      </c>
      <c r="KD30" s="42">
        <v>2.52</v>
      </c>
      <c r="KE30" s="42">
        <v>2.44</v>
      </c>
      <c r="KF30" s="42">
        <v>2.36</v>
      </c>
      <c r="KG30" s="42">
        <v>2.2999999999999998</v>
      </c>
      <c r="KH30" s="42">
        <v>2.25</v>
      </c>
      <c r="KI30" s="42">
        <v>2.2000000000000002</v>
      </c>
      <c r="KJ30" s="42">
        <v>2.15</v>
      </c>
      <c r="KK30" s="42">
        <v>2.12</v>
      </c>
      <c r="KL30" s="42">
        <v>2.08</v>
      </c>
      <c r="KM30" s="42">
        <v>2.0499999999999998</v>
      </c>
      <c r="KN30" s="42">
        <v>2.02</v>
      </c>
      <c r="KO30" s="42">
        <v>2</v>
      </c>
      <c r="KP30" s="42"/>
      <c r="KQ30" s="42"/>
      <c r="KR30" s="42"/>
      <c r="KS30" s="42"/>
    </row>
    <row r="31" spans="1:360" ht="19.8" hidden="1" customHeight="1" x14ac:dyDescent="0.4">
      <c r="A31" s="64"/>
      <c r="B31" s="64"/>
      <c r="C31" s="64"/>
      <c r="D31" s="65"/>
      <c r="E31" s="57"/>
      <c r="AQ31" s="34">
        <v>44</v>
      </c>
      <c r="AR31" s="42">
        <v>82.1</v>
      </c>
      <c r="AT31" s="38">
        <v>44</v>
      </c>
      <c r="AU31" s="43">
        <v>35.130000000000003</v>
      </c>
      <c r="AV31" s="43">
        <v>45.16</v>
      </c>
      <c r="AW31" s="43">
        <v>61.65</v>
      </c>
      <c r="AX31" s="43"/>
      <c r="BB31" s="34">
        <v>30</v>
      </c>
      <c r="BC31" s="42">
        <v>115.6</v>
      </c>
      <c r="BD31" s="42">
        <v>95.5</v>
      </c>
      <c r="BE31" s="42">
        <v>80.3</v>
      </c>
      <c r="BG31" s="23">
        <v>17</v>
      </c>
      <c r="BH31" s="23">
        <v>1103.23</v>
      </c>
      <c r="BI31" s="23">
        <v>113.24</v>
      </c>
      <c r="BJ31" s="23">
        <v>59.56</v>
      </c>
      <c r="BK31" s="23">
        <v>29.53</v>
      </c>
      <c r="BL31" s="23">
        <v>9.7899999999999991</v>
      </c>
      <c r="BP31" s="34">
        <v>31</v>
      </c>
      <c r="BQ31" s="42">
        <v>32.86</v>
      </c>
      <c r="BR31" s="42">
        <v>32.86</v>
      </c>
      <c r="BS31" s="42">
        <v>32.86</v>
      </c>
      <c r="BT31" s="42">
        <v>32.86</v>
      </c>
      <c r="BU31" s="42">
        <v>32.950000000000003</v>
      </c>
      <c r="BV31" s="42">
        <v>32.950000000000003</v>
      </c>
      <c r="BW31" s="42">
        <v>32.950000000000003</v>
      </c>
      <c r="BY31" s="34">
        <v>44</v>
      </c>
      <c r="BZ31" s="42">
        <v>222.04</v>
      </c>
      <c r="CA31" s="42">
        <v>185.18</v>
      </c>
      <c r="CB31" s="42">
        <v>158.88999999999999</v>
      </c>
      <c r="CC31" s="42">
        <v>139.16999999999999</v>
      </c>
      <c r="CD31" s="42">
        <v>123.93</v>
      </c>
      <c r="CE31" s="42">
        <v>111.8</v>
      </c>
      <c r="CF31" s="42">
        <v>103.2</v>
      </c>
      <c r="CG31" s="42">
        <v>94.91</v>
      </c>
      <c r="CH31" s="42">
        <v>87.46</v>
      </c>
      <c r="CI31" s="42">
        <v>81.540000000000006</v>
      </c>
      <c r="CJ31" s="42">
        <v>76.430000000000007</v>
      </c>
      <c r="CK31" s="42">
        <v>72.319999999999993</v>
      </c>
      <c r="CL31" s="42">
        <v>68.680000000000007</v>
      </c>
      <c r="CM31" s="42">
        <v>64.849999999999994</v>
      </c>
      <c r="CN31" s="42">
        <v>61.99</v>
      </c>
      <c r="CO31" s="42">
        <v>59.57</v>
      </c>
      <c r="CP31" s="42">
        <v>57.37</v>
      </c>
      <c r="CQ31" s="42">
        <v>55.58</v>
      </c>
      <c r="CR31" s="42">
        <v>53.86</v>
      </c>
      <c r="CS31" s="42">
        <v>52.38</v>
      </c>
      <c r="CT31" s="42">
        <v>51.33</v>
      </c>
      <c r="CU31" s="42">
        <v>49.85</v>
      </c>
      <c r="CV31" s="42"/>
      <c r="CW31" s="42"/>
      <c r="CX31" s="42"/>
      <c r="CY31" s="42"/>
      <c r="DK31" s="34">
        <v>44</v>
      </c>
      <c r="DL31" s="42">
        <v>88.2</v>
      </c>
      <c r="DM31" s="42">
        <v>83.5</v>
      </c>
      <c r="DN31" s="42">
        <v>79.45</v>
      </c>
      <c r="DO31" s="42">
        <v>75.900000000000006</v>
      </c>
      <c r="DP31" s="42">
        <v>72.8</v>
      </c>
      <c r="DQ31" s="42">
        <v>70.099999999999994</v>
      </c>
      <c r="DR31" s="42">
        <v>67.8</v>
      </c>
      <c r="DS31" s="42">
        <v>65.75</v>
      </c>
      <c r="DT31" s="42">
        <v>64.05</v>
      </c>
      <c r="DU31" s="42">
        <v>62.55</v>
      </c>
      <c r="DV31" s="42">
        <v>61.25</v>
      </c>
      <c r="DW31" s="42">
        <v>60.2</v>
      </c>
      <c r="DX31" s="42"/>
      <c r="DY31" s="42"/>
      <c r="DZ31" s="42"/>
      <c r="EA31" s="42"/>
      <c r="EC31" s="34">
        <v>44</v>
      </c>
      <c r="ED31" s="42">
        <v>63.6</v>
      </c>
      <c r="EE31" s="42">
        <v>53.35</v>
      </c>
      <c r="EF31" s="42">
        <v>46.7</v>
      </c>
      <c r="EG31" s="42">
        <v>42</v>
      </c>
      <c r="EH31" s="42">
        <v>38.549999999999997</v>
      </c>
      <c r="EI31" s="42">
        <v>35.950000000000003</v>
      </c>
      <c r="EJ31" s="42">
        <v>33.9</v>
      </c>
      <c r="EK31" s="42">
        <v>32.25</v>
      </c>
      <c r="EL31" s="42">
        <v>30.9</v>
      </c>
      <c r="EM31" s="42">
        <v>29.8</v>
      </c>
      <c r="EN31" s="42">
        <v>28.85</v>
      </c>
      <c r="EO31" s="42">
        <v>28.1</v>
      </c>
      <c r="EP31" s="42">
        <v>27.45</v>
      </c>
      <c r="EQ31" s="42">
        <v>26.9</v>
      </c>
      <c r="ER31" s="42">
        <v>26.4</v>
      </c>
      <c r="ES31" s="42">
        <v>26</v>
      </c>
      <c r="ET31" s="42">
        <v>25.65</v>
      </c>
      <c r="EU31" s="42"/>
      <c r="EV31" s="42"/>
      <c r="EW31" s="42"/>
      <c r="EX31" s="42"/>
      <c r="EZ31" s="34">
        <v>44</v>
      </c>
      <c r="FA31" s="42">
        <v>274.14</v>
      </c>
      <c r="FB31" s="42">
        <v>228.7</v>
      </c>
      <c r="FC31" s="42">
        <v>196.21</v>
      </c>
      <c r="FD31" s="42">
        <v>171.8</v>
      </c>
      <c r="FE31" s="42">
        <v>152.76</v>
      </c>
      <c r="FF31" s="42">
        <v>138.41999999999999</v>
      </c>
      <c r="FG31" s="42">
        <v>125.73</v>
      </c>
      <c r="FH31" s="42">
        <v>115.13</v>
      </c>
      <c r="FI31" s="42">
        <v>106.14</v>
      </c>
      <c r="FJ31" s="42">
        <v>98.43</v>
      </c>
      <c r="FK31" s="42">
        <v>93.07</v>
      </c>
      <c r="FL31" s="42">
        <v>87.04</v>
      </c>
      <c r="FM31" s="42">
        <v>81.72</v>
      </c>
      <c r="FN31" s="42">
        <v>76.98</v>
      </c>
      <c r="FO31" s="42">
        <v>72.73</v>
      </c>
      <c r="FP31" s="42">
        <v>68.900000000000006</v>
      </c>
      <c r="FQ31" s="42">
        <v>65.47</v>
      </c>
      <c r="FR31" s="42">
        <v>62.34</v>
      </c>
      <c r="FS31" s="42">
        <v>59.48</v>
      </c>
      <c r="FT31" s="42">
        <v>56.86</v>
      </c>
      <c r="FU31" s="42">
        <v>54.46</v>
      </c>
      <c r="FV31" s="42">
        <v>52.26</v>
      </c>
      <c r="FW31" s="42"/>
      <c r="FX31" s="42"/>
      <c r="FY31" s="42"/>
      <c r="FZ31" s="42"/>
      <c r="GA31" s="42"/>
      <c r="GX31" s="34">
        <v>44</v>
      </c>
      <c r="GY31" s="42">
        <v>90.48</v>
      </c>
      <c r="GZ31" s="42">
        <v>83.79</v>
      </c>
      <c r="HA31" s="42">
        <v>78.23</v>
      </c>
      <c r="HB31" s="42">
        <v>73.77</v>
      </c>
      <c r="HC31" s="42">
        <v>69.86</v>
      </c>
      <c r="HD31" s="42">
        <v>66.58</v>
      </c>
      <c r="HE31" s="42">
        <v>63.71</v>
      </c>
      <c r="HF31" s="42">
        <v>61.22</v>
      </c>
      <c r="HG31" s="42">
        <v>59.09</v>
      </c>
      <c r="HH31" s="42">
        <v>56.19</v>
      </c>
      <c r="HI31" s="42">
        <v>55.63</v>
      </c>
      <c r="HJ31" s="42">
        <v>54.13</v>
      </c>
      <c r="HK31" s="42">
        <v>52.94</v>
      </c>
      <c r="HL31" s="42">
        <v>51.86</v>
      </c>
      <c r="HM31" s="42">
        <v>50.9</v>
      </c>
      <c r="HN31" s="42">
        <v>50.02</v>
      </c>
      <c r="HO31" s="42">
        <v>49.27</v>
      </c>
      <c r="HP31" s="42"/>
      <c r="HQ31" s="42"/>
      <c r="HR31" s="42"/>
      <c r="IE31" s="34">
        <v>44</v>
      </c>
      <c r="IF31" s="34">
        <v>753</v>
      </c>
      <c r="IH31" s="30">
        <v>44</v>
      </c>
      <c r="II31" s="38">
        <v>981.33</v>
      </c>
      <c r="IJ31" s="38">
        <v>230.02</v>
      </c>
      <c r="IL31" s="30">
        <v>44</v>
      </c>
      <c r="IM31" s="43">
        <v>836.54</v>
      </c>
      <c r="IN31" s="43">
        <v>196.61</v>
      </c>
      <c r="IO31" s="43">
        <v>116.73</v>
      </c>
      <c r="IQ31" s="23">
        <v>46</v>
      </c>
      <c r="IR31" s="44">
        <v>111.3</v>
      </c>
      <c r="IS31" s="44">
        <v>107.31</v>
      </c>
      <c r="IT31" s="44">
        <v>103.95</v>
      </c>
      <c r="IU31" s="44">
        <v>101.06</v>
      </c>
      <c r="IV31" s="44">
        <v>98.65</v>
      </c>
      <c r="IW31" s="44">
        <v>96.55</v>
      </c>
      <c r="IX31" s="44">
        <v>94.92</v>
      </c>
      <c r="IY31" s="44">
        <v>93.56</v>
      </c>
      <c r="IZ31" s="44">
        <v>92.4</v>
      </c>
      <c r="JA31" s="44">
        <v>91.35</v>
      </c>
      <c r="JB31" s="44"/>
      <c r="JC31" s="44"/>
      <c r="JD31" s="44"/>
      <c r="JE31" s="44"/>
      <c r="JF31" s="44"/>
      <c r="JG31" s="44"/>
      <c r="JI31" s="34">
        <v>26</v>
      </c>
      <c r="JJ31" s="34">
        <v>20</v>
      </c>
      <c r="JL31" s="45">
        <v>44</v>
      </c>
      <c r="JM31" s="46">
        <v>35.130000000000003</v>
      </c>
      <c r="JN31" s="46">
        <v>45.16</v>
      </c>
      <c r="JO31" s="46">
        <v>61.65</v>
      </c>
      <c r="JR31" s="34">
        <v>44</v>
      </c>
      <c r="JS31" s="42">
        <v>5.79</v>
      </c>
      <c r="JT31" s="42">
        <v>4.97</v>
      </c>
      <c r="JU31" s="42">
        <v>4.3899999999999997</v>
      </c>
      <c r="JV31" s="42">
        <v>3.95</v>
      </c>
      <c r="JW31" s="42">
        <v>3.62</v>
      </c>
      <c r="JX31" s="42">
        <v>3.35</v>
      </c>
      <c r="JY31" s="42">
        <v>3.13</v>
      </c>
      <c r="JZ31" s="42">
        <v>2.96</v>
      </c>
      <c r="KA31" s="42">
        <v>2.81</v>
      </c>
      <c r="KB31" s="42">
        <v>2.68</v>
      </c>
      <c r="KC31" s="42">
        <v>2.57</v>
      </c>
      <c r="KD31" s="42">
        <v>2.48</v>
      </c>
      <c r="KE31" s="42">
        <v>2.4</v>
      </c>
      <c r="KF31" s="42">
        <v>2.33</v>
      </c>
      <c r="KG31" s="42">
        <v>2.27</v>
      </c>
      <c r="KH31" s="42">
        <v>2.2200000000000002</v>
      </c>
      <c r="KI31" s="42">
        <v>2.17</v>
      </c>
      <c r="KJ31" s="42">
        <v>2.13</v>
      </c>
      <c r="KK31" s="42">
        <v>2.09</v>
      </c>
      <c r="KL31" s="42">
        <v>2.06</v>
      </c>
      <c r="KM31" s="42">
        <v>2.0299999999999998</v>
      </c>
      <c r="KN31" s="42">
        <v>2</v>
      </c>
      <c r="KO31" s="42"/>
      <c r="KP31" s="42"/>
      <c r="KQ31" s="42"/>
      <c r="KR31" s="42"/>
      <c r="KS31" s="42"/>
    </row>
    <row r="32" spans="1:360" ht="19.8" hidden="1" customHeight="1" x14ac:dyDescent="0.4">
      <c r="A32" s="64"/>
      <c r="B32" s="64"/>
      <c r="C32" s="64"/>
      <c r="D32" s="65"/>
      <c r="E32" s="57"/>
      <c r="AQ32" s="34">
        <v>45</v>
      </c>
      <c r="AR32" s="42">
        <v>82.75</v>
      </c>
      <c r="AT32" s="38">
        <v>45</v>
      </c>
      <c r="AU32" s="43">
        <v>38.68</v>
      </c>
      <c r="AV32" s="43">
        <v>49.41</v>
      </c>
      <c r="AW32" s="43">
        <v>67.03</v>
      </c>
      <c r="AX32" s="43"/>
      <c r="BB32" s="34">
        <v>31</v>
      </c>
      <c r="BC32" s="42">
        <v>116.05</v>
      </c>
      <c r="BD32" s="42">
        <v>96.05</v>
      </c>
      <c r="BE32" s="42">
        <v>81</v>
      </c>
      <c r="BG32" s="23">
        <v>18</v>
      </c>
      <c r="BH32" s="23">
        <v>1005.23</v>
      </c>
      <c r="BI32" s="23">
        <v>105.08</v>
      </c>
      <c r="BJ32" s="23">
        <v>55.27</v>
      </c>
      <c r="BK32" s="23">
        <v>27.4</v>
      </c>
      <c r="BL32" s="23">
        <v>9.08</v>
      </c>
      <c r="BP32" s="34">
        <v>32</v>
      </c>
      <c r="BQ32" s="42">
        <v>31.83</v>
      </c>
      <c r="BR32" s="42">
        <v>31.83</v>
      </c>
      <c r="BS32" s="42">
        <v>31.83</v>
      </c>
      <c r="BT32" s="42">
        <v>31.83</v>
      </c>
      <c r="BU32" s="42">
        <v>31.93</v>
      </c>
      <c r="BV32" s="42">
        <v>31.93</v>
      </c>
      <c r="BW32" s="42">
        <v>31.93</v>
      </c>
      <c r="BY32" s="34">
        <v>45</v>
      </c>
      <c r="BZ32" s="42">
        <v>222.48</v>
      </c>
      <c r="CA32" s="42">
        <v>185.64</v>
      </c>
      <c r="CB32" s="42">
        <v>159.38999999999999</v>
      </c>
      <c r="CC32" s="42">
        <v>139.69999999999999</v>
      </c>
      <c r="CD32" s="42">
        <v>124.49</v>
      </c>
      <c r="CE32" s="42">
        <v>112.4</v>
      </c>
      <c r="CF32" s="42">
        <v>103.8</v>
      </c>
      <c r="CG32" s="42">
        <v>95.65</v>
      </c>
      <c r="CH32" s="42">
        <v>88.05</v>
      </c>
      <c r="CI32" s="42">
        <v>82.2</v>
      </c>
      <c r="CJ32" s="42">
        <v>77.13</v>
      </c>
      <c r="CK32" s="42">
        <v>72.94</v>
      </c>
      <c r="CL32" s="42">
        <v>69.42</v>
      </c>
      <c r="CM32" s="42">
        <v>65.650000000000006</v>
      </c>
      <c r="CN32" s="42">
        <v>62.82</v>
      </c>
      <c r="CO32" s="42">
        <v>60.55</v>
      </c>
      <c r="CP32" s="42">
        <v>58.47</v>
      </c>
      <c r="CQ32" s="42">
        <v>56.61</v>
      </c>
      <c r="CR32" s="42">
        <v>54.98</v>
      </c>
      <c r="CS32" s="42">
        <v>53.55</v>
      </c>
      <c r="CT32" s="42">
        <v>52.57</v>
      </c>
      <c r="CU32" s="42"/>
      <c r="CV32" s="42"/>
      <c r="CW32" s="42"/>
      <c r="CX32" s="42"/>
      <c r="CY32" s="42"/>
      <c r="DK32" s="34">
        <v>45</v>
      </c>
      <c r="DL32" s="42">
        <v>89.65</v>
      </c>
      <c r="DM32" s="42">
        <v>85</v>
      </c>
      <c r="DN32" s="42">
        <v>81</v>
      </c>
      <c r="DO32" s="42">
        <v>77.5</v>
      </c>
      <c r="DP32" s="42">
        <v>74.5</v>
      </c>
      <c r="DQ32" s="42">
        <v>71.900000000000006</v>
      </c>
      <c r="DR32" s="42">
        <v>69.650000000000006</v>
      </c>
      <c r="DS32" s="42">
        <v>67.75</v>
      </c>
      <c r="DT32" s="42">
        <v>66.05</v>
      </c>
      <c r="DU32" s="42">
        <v>64.650000000000006</v>
      </c>
      <c r="DV32" s="42">
        <v>63.45</v>
      </c>
      <c r="DW32" s="42"/>
      <c r="DX32" s="42"/>
      <c r="DY32" s="42"/>
      <c r="DZ32" s="42"/>
      <c r="EA32" s="42"/>
      <c r="EC32" s="34">
        <v>45</v>
      </c>
      <c r="ED32" s="42">
        <v>67.45</v>
      </c>
      <c r="EE32" s="42">
        <v>56.7</v>
      </c>
      <c r="EF32" s="42">
        <v>49.65</v>
      </c>
      <c r="EG32" s="42">
        <v>44.7</v>
      </c>
      <c r="EH32" s="42">
        <v>41.05</v>
      </c>
      <c r="EI32" s="42">
        <v>38.299999999999997</v>
      </c>
      <c r="EJ32" s="42">
        <v>36.1</v>
      </c>
      <c r="EK32" s="42">
        <v>34.35</v>
      </c>
      <c r="EL32" s="42">
        <v>32.9</v>
      </c>
      <c r="EM32" s="42">
        <v>31.75</v>
      </c>
      <c r="EN32" s="42">
        <v>30.75</v>
      </c>
      <c r="EO32" s="42">
        <v>29.9</v>
      </c>
      <c r="EP32" s="42">
        <v>29.2</v>
      </c>
      <c r="EQ32" s="42">
        <v>28.65</v>
      </c>
      <c r="ER32" s="42">
        <v>28.1</v>
      </c>
      <c r="ES32" s="42">
        <v>27.7</v>
      </c>
      <c r="ET32" s="42"/>
      <c r="EU32" s="42"/>
      <c r="EV32" s="42"/>
      <c r="EW32" s="42"/>
      <c r="EX32" s="42"/>
      <c r="EZ32" s="34">
        <v>45</v>
      </c>
      <c r="FA32" s="42">
        <v>276.08</v>
      </c>
      <c r="FB32" s="42">
        <v>230.34</v>
      </c>
      <c r="FC32" s="42">
        <v>197.63</v>
      </c>
      <c r="FD32" s="42">
        <v>173.06</v>
      </c>
      <c r="FE32" s="42">
        <v>153.88999999999999</v>
      </c>
      <c r="FF32" s="42">
        <v>139.47</v>
      </c>
      <c r="FG32" s="42">
        <v>126.7</v>
      </c>
      <c r="FH32" s="42">
        <v>116.05</v>
      </c>
      <c r="FI32" s="42">
        <v>107.01</v>
      </c>
      <c r="FJ32" s="42">
        <v>99.25</v>
      </c>
      <c r="FK32" s="42">
        <v>93.86</v>
      </c>
      <c r="FL32" s="42">
        <v>87.8</v>
      </c>
      <c r="FM32" s="42">
        <v>82.44</v>
      </c>
      <c r="FN32" s="42">
        <v>77.66</v>
      </c>
      <c r="FO32" s="42">
        <v>73.39</v>
      </c>
      <c r="FP32" s="42">
        <v>69.569999999999993</v>
      </c>
      <c r="FQ32" s="42">
        <v>66.11</v>
      </c>
      <c r="FR32" s="42">
        <v>62.96</v>
      </c>
      <c r="FS32" s="42">
        <v>60.08</v>
      </c>
      <c r="FT32" s="42">
        <v>57.45</v>
      </c>
      <c r="FU32" s="42">
        <v>55.05</v>
      </c>
      <c r="FV32" s="42"/>
      <c r="FW32" s="42"/>
      <c r="FX32" s="42"/>
      <c r="FY32" s="42"/>
      <c r="FZ32" s="42"/>
      <c r="GA32" s="42"/>
      <c r="GX32" s="34">
        <v>45</v>
      </c>
      <c r="GY32" s="42">
        <v>92.11</v>
      </c>
      <c r="GZ32" s="42">
        <v>85.37</v>
      </c>
      <c r="HA32" s="42">
        <v>79.790000000000006</v>
      </c>
      <c r="HB32" s="42">
        <v>75.260000000000005</v>
      </c>
      <c r="HC32" s="42">
        <v>71.33</v>
      </c>
      <c r="HD32" s="42">
        <v>67.98</v>
      </c>
      <c r="HE32" s="42">
        <v>65.099999999999994</v>
      </c>
      <c r="HF32" s="42">
        <v>62.61</v>
      </c>
      <c r="HG32" s="42">
        <v>60.51</v>
      </c>
      <c r="HH32" s="42">
        <v>58.67</v>
      </c>
      <c r="HI32" s="42">
        <v>57.06</v>
      </c>
      <c r="HJ32" s="42">
        <v>55.59</v>
      </c>
      <c r="HK32" s="42">
        <v>54.4</v>
      </c>
      <c r="HL32" s="42">
        <v>53.24</v>
      </c>
      <c r="HM32" s="42">
        <v>52.37</v>
      </c>
      <c r="HN32" s="42">
        <v>51.53</v>
      </c>
      <c r="HO32" s="42"/>
      <c r="HP32" s="42"/>
      <c r="HQ32" s="42"/>
      <c r="HR32" s="42"/>
      <c r="IE32" s="34">
        <v>45</v>
      </c>
      <c r="IF32" s="34">
        <v>763</v>
      </c>
      <c r="IH32" s="30">
        <v>45</v>
      </c>
      <c r="II32" s="38">
        <v>981.55</v>
      </c>
      <c r="IJ32" s="38">
        <v>230.22</v>
      </c>
      <c r="IL32" s="30">
        <v>45</v>
      </c>
      <c r="IM32" s="43">
        <v>836.59</v>
      </c>
      <c r="IN32" s="43">
        <v>196.64</v>
      </c>
      <c r="IO32" s="43">
        <v>116.88</v>
      </c>
      <c r="IQ32" s="23">
        <v>47</v>
      </c>
      <c r="IR32" s="44">
        <v>115.08</v>
      </c>
      <c r="IS32" s="44">
        <v>111.2</v>
      </c>
      <c r="IT32" s="44">
        <v>107.89</v>
      </c>
      <c r="IU32" s="44">
        <v>105.11</v>
      </c>
      <c r="IV32" s="44">
        <v>102.74</v>
      </c>
      <c r="IW32" s="44">
        <v>100.7</v>
      </c>
      <c r="IX32" s="44">
        <v>99.17</v>
      </c>
      <c r="IY32" s="44">
        <v>97.86</v>
      </c>
      <c r="IZ32" s="44">
        <v>96.71</v>
      </c>
      <c r="JA32" s="44"/>
      <c r="JB32" s="44"/>
      <c r="JC32" s="44"/>
      <c r="JD32" s="44"/>
      <c r="JE32" s="44"/>
      <c r="JF32" s="44"/>
      <c r="JG32" s="44"/>
      <c r="JI32" s="34">
        <v>27</v>
      </c>
      <c r="JJ32" s="34">
        <v>21</v>
      </c>
      <c r="JL32" s="45">
        <v>45</v>
      </c>
      <c r="JM32" s="46">
        <v>38.68</v>
      </c>
      <c r="JN32" s="46">
        <v>49.41</v>
      </c>
      <c r="JO32" s="46">
        <v>67.03</v>
      </c>
      <c r="JR32" s="34">
        <v>45</v>
      </c>
      <c r="JS32" s="42">
        <v>5.68</v>
      </c>
      <c r="JT32" s="42">
        <v>4.88</v>
      </c>
      <c r="JU32" s="42">
        <v>4.3099999999999996</v>
      </c>
      <c r="JV32" s="42">
        <v>3.88</v>
      </c>
      <c r="JW32" s="42">
        <v>3.55</v>
      </c>
      <c r="JX32" s="42">
        <v>3.29</v>
      </c>
      <c r="JY32" s="42">
        <v>3.08</v>
      </c>
      <c r="JZ32" s="42">
        <v>2.91</v>
      </c>
      <c r="KA32" s="42">
        <v>2.76</v>
      </c>
      <c r="KB32" s="42">
        <v>2.64</v>
      </c>
      <c r="KC32" s="42">
        <v>2.5299999999999998</v>
      </c>
      <c r="KD32" s="42">
        <v>2.44</v>
      </c>
      <c r="KE32" s="42">
        <v>2.36</v>
      </c>
      <c r="KF32" s="42">
        <v>2.2999999999999998</v>
      </c>
      <c r="KG32" s="42">
        <v>2.2400000000000002</v>
      </c>
      <c r="KH32" s="42">
        <v>2.1800000000000002</v>
      </c>
      <c r="KI32" s="42">
        <v>2.14</v>
      </c>
      <c r="KJ32" s="42">
        <v>2.1</v>
      </c>
      <c r="KK32" s="42">
        <v>2.06</v>
      </c>
      <c r="KL32" s="42">
        <v>2.0299999999999998</v>
      </c>
      <c r="KM32" s="42">
        <v>2</v>
      </c>
      <c r="KN32" s="42"/>
      <c r="KO32" s="42"/>
      <c r="KP32" s="42"/>
      <c r="KQ32" s="42"/>
      <c r="KR32" s="42"/>
      <c r="KS32" s="42"/>
    </row>
    <row r="33" spans="1:305" ht="19.8" hidden="1" customHeight="1" x14ac:dyDescent="0.4">
      <c r="A33" s="64"/>
      <c r="B33" s="64"/>
      <c r="C33" s="64"/>
      <c r="D33" s="65"/>
      <c r="E33" s="57"/>
      <c r="AT33" s="38">
        <v>46</v>
      </c>
      <c r="AU33" s="43">
        <v>42.47</v>
      </c>
      <c r="AV33" s="43">
        <v>53.95</v>
      </c>
      <c r="AW33" s="43">
        <v>72.790000000000006</v>
      </c>
      <c r="AX33" s="43"/>
      <c r="BB33" s="34">
        <v>32</v>
      </c>
      <c r="BC33" s="42">
        <v>116.5</v>
      </c>
      <c r="BD33" s="42">
        <v>96.7</v>
      </c>
      <c r="BE33" s="42">
        <v>81.75</v>
      </c>
      <c r="BG33" s="23">
        <v>19</v>
      </c>
      <c r="BH33" s="23">
        <v>1008.16</v>
      </c>
      <c r="BI33" s="23">
        <v>97.71</v>
      </c>
      <c r="BJ33" s="23">
        <v>51.39</v>
      </c>
      <c r="BK33" s="23">
        <v>25.48</v>
      </c>
      <c r="BL33" s="23">
        <v>8.44</v>
      </c>
      <c r="BP33" s="34">
        <v>33</v>
      </c>
      <c r="BQ33" s="42">
        <v>30.83</v>
      </c>
      <c r="BR33" s="42">
        <v>30.83</v>
      </c>
      <c r="BS33" s="42">
        <v>30.83</v>
      </c>
      <c r="BT33" s="42">
        <v>30.83</v>
      </c>
      <c r="BU33" s="42">
        <v>30.93</v>
      </c>
      <c r="BV33" s="42">
        <v>30.93</v>
      </c>
      <c r="BW33" s="42">
        <v>30.93</v>
      </c>
      <c r="BY33" s="34">
        <v>46</v>
      </c>
      <c r="BZ33" s="42">
        <v>222.95</v>
      </c>
      <c r="CA33" s="42">
        <v>186.14</v>
      </c>
      <c r="CB33" s="42">
        <v>159.94999999999999</v>
      </c>
      <c r="CC33" s="42">
        <v>140.30000000000001</v>
      </c>
      <c r="CD33" s="42">
        <v>125.12</v>
      </c>
      <c r="CE33" s="42">
        <v>113.07</v>
      </c>
      <c r="CF33" s="42">
        <v>104.45</v>
      </c>
      <c r="CG33" s="42">
        <v>96.43</v>
      </c>
      <c r="CH33" s="42">
        <v>88.7</v>
      </c>
      <c r="CI33" s="42">
        <v>82.9</v>
      </c>
      <c r="CJ33" s="42">
        <v>77.88</v>
      </c>
      <c r="CK33" s="42">
        <v>73.66</v>
      </c>
      <c r="CL33" s="42">
        <v>70.22</v>
      </c>
      <c r="CM33" s="42">
        <v>66.680000000000007</v>
      </c>
      <c r="CN33" s="42">
        <v>63.75</v>
      </c>
      <c r="CO33" s="42">
        <v>61.57</v>
      </c>
      <c r="CP33" s="42">
        <v>59.64</v>
      </c>
      <c r="CQ33" s="42">
        <v>57.74</v>
      </c>
      <c r="CR33" s="42">
        <v>56.2</v>
      </c>
      <c r="CS33" s="42">
        <v>54.81</v>
      </c>
      <c r="CT33" s="42"/>
      <c r="CU33" s="42"/>
      <c r="CV33" s="42"/>
      <c r="CW33" s="42"/>
      <c r="CX33" s="42"/>
      <c r="CY33" s="42"/>
      <c r="DK33" s="34">
        <v>46</v>
      </c>
      <c r="DL33" s="42">
        <v>91.25</v>
      </c>
      <c r="DM33" s="42">
        <v>86.65</v>
      </c>
      <c r="DN33" s="42">
        <v>82.7</v>
      </c>
      <c r="DO33" s="42">
        <v>79.3</v>
      </c>
      <c r="DP33" s="42">
        <v>76.400000000000006</v>
      </c>
      <c r="DQ33" s="42">
        <v>73.849999999999994</v>
      </c>
      <c r="DR33" s="42">
        <v>71.7</v>
      </c>
      <c r="DS33" s="42">
        <v>69.849999999999994</v>
      </c>
      <c r="DT33" s="42">
        <v>68.3</v>
      </c>
      <c r="DU33" s="42">
        <v>66.95</v>
      </c>
      <c r="DV33" s="42"/>
      <c r="DW33" s="42"/>
      <c r="DX33" s="42"/>
      <c r="DY33" s="42"/>
      <c r="DZ33" s="42"/>
      <c r="EA33" s="42"/>
      <c r="EC33" s="34">
        <v>46</v>
      </c>
      <c r="ED33" s="42">
        <v>71.599999999999994</v>
      </c>
      <c r="EE33" s="42">
        <v>60.25</v>
      </c>
      <c r="EF33" s="42">
        <v>52.85</v>
      </c>
      <c r="EG33" s="42">
        <v>47.6</v>
      </c>
      <c r="EH33" s="42">
        <v>43.75</v>
      </c>
      <c r="EI33" s="42">
        <v>40.799999999999997</v>
      </c>
      <c r="EJ33" s="42">
        <v>38.450000000000003</v>
      </c>
      <c r="EK33" s="42">
        <v>36.6</v>
      </c>
      <c r="EL33" s="42">
        <v>35.049999999999997</v>
      </c>
      <c r="EM33" s="42">
        <v>33.799999999999997</v>
      </c>
      <c r="EN33" s="42">
        <v>32.75</v>
      </c>
      <c r="EO33" s="42">
        <v>31.85</v>
      </c>
      <c r="EP33" s="42">
        <v>31.1</v>
      </c>
      <c r="EQ33" s="42">
        <v>30.45</v>
      </c>
      <c r="ER33" s="42">
        <v>29.9</v>
      </c>
      <c r="ES33" s="42"/>
      <c r="ET33" s="42"/>
      <c r="EU33" s="42"/>
      <c r="EV33" s="42"/>
      <c r="EW33" s="42"/>
      <c r="EX33" s="42"/>
      <c r="EZ33" s="34">
        <v>46</v>
      </c>
      <c r="FA33" s="42">
        <v>278.08</v>
      </c>
      <c r="FB33" s="42">
        <v>232.02</v>
      </c>
      <c r="FC33" s="42">
        <v>199.1</v>
      </c>
      <c r="FD33" s="42">
        <v>174.36</v>
      </c>
      <c r="FE33" s="42">
        <v>155.07</v>
      </c>
      <c r="FF33" s="42">
        <v>140.56</v>
      </c>
      <c r="FG33" s="42">
        <v>127.72</v>
      </c>
      <c r="FH33" s="42">
        <v>117.01</v>
      </c>
      <c r="FI33" s="42">
        <v>107.91</v>
      </c>
      <c r="FJ33" s="42">
        <v>100.09</v>
      </c>
      <c r="FK33" s="42">
        <v>94.68</v>
      </c>
      <c r="FL33" s="42">
        <v>88.57</v>
      </c>
      <c r="FM33" s="42">
        <v>83.17</v>
      </c>
      <c r="FN33" s="42">
        <v>78.37</v>
      </c>
      <c r="FO33" s="42">
        <v>74.099999999999994</v>
      </c>
      <c r="FP33" s="42">
        <v>70.25</v>
      </c>
      <c r="FQ33" s="42">
        <v>66.760000000000005</v>
      </c>
      <c r="FR33" s="42">
        <v>63.59</v>
      </c>
      <c r="FS33" s="42">
        <v>60.7</v>
      </c>
      <c r="FT33" s="42">
        <v>58.07</v>
      </c>
      <c r="FU33" s="42"/>
      <c r="FV33" s="42"/>
      <c r="FW33" s="42"/>
      <c r="FX33" s="42"/>
      <c r="FY33" s="42"/>
      <c r="FZ33" s="42"/>
      <c r="GA33" s="42"/>
      <c r="GX33" s="34">
        <v>46</v>
      </c>
      <c r="GY33" s="42">
        <v>93.79</v>
      </c>
      <c r="GZ33" s="42">
        <v>87</v>
      </c>
      <c r="HA33" s="42">
        <v>81.42</v>
      </c>
      <c r="HB33" s="42">
        <v>76.819999999999993</v>
      </c>
      <c r="HC33" s="42">
        <v>72.86</v>
      </c>
      <c r="HD33" s="42">
        <v>69.45</v>
      </c>
      <c r="HE33" s="42">
        <v>66.569999999999993</v>
      </c>
      <c r="HF33" s="42">
        <v>64.11</v>
      </c>
      <c r="HG33" s="42">
        <v>62.01</v>
      </c>
      <c r="HH33" s="42">
        <v>60.21</v>
      </c>
      <c r="HI33" s="42">
        <v>58.57</v>
      </c>
      <c r="HJ33" s="42">
        <v>57.15</v>
      </c>
      <c r="HK33" s="42">
        <v>55.97</v>
      </c>
      <c r="HL33" s="42">
        <v>54.74</v>
      </c>
      <c r="HM33" s="42">
        <v>53.95</v>
      </c>
      <c r="HN33" s="42"/>
      <c r="HO33" s="42"/>
      <c r="HP33" s="42"/>
      <c r="HQ33" s="42"/>
      <c r="HR33" s="42"/>
      <c r="IE33" s="34">
        <v>46</v>
      </c>
      <c r="IF33" s="34">
        <v>774</v>
      </c>
      <c r="IH33" s="30">
        <v>46</v>
      </c>
      <c r="II33" s="38">
        <v>981.77</v>
      </c>
      <c r="IJ33" s="38">
        <v>230.41</v>
      </c>
      <c r="IL33" s="30">
        <v>46</v>
      </c>
      <c r="IM33" s="43">
        <v>836.64</v>
      </c>
      <c r="IN33" s="43">
        <v>196.68</v>
      </c>
      <c r="IO33" s="43">
        <v>117.03</v>
      </c>
      <c r="IQ33" s="23">
        <v>48</v>
      </c>
      <c r="IR33" s="44">
        <v>119.18</v>
      </c>
      <c r="IS33" s="44">
        <v>115.4</v>
      </c>
      <c r="IT33" s="44">
        <v>112.19</v>
      </c>
      <c r="IU33" s="44">
        <v>109.46</v>
      </c>
      <c r="IV33" s="44">
        <v>107.15</v>
      </c>
      <c r="IW33" s="44">
        <v>105.16</v>
      </c>
      <c r="IX33" s="44">
        <v>103.09</v>
      </c>
      <c r="IY33" s="44">
        <v>102.13</v>
      </c>
      <c r="IZ33" s="44"/>
      <c r="JA33" s="44"/>
      <c r="JB33" s="44"/>
      <c r="JC33" s="44"/>
      <c r="JD33" s="44"/>
      <c r="JE33" s="44"/>
      <c r="JF33" s="44"/>
      <c r="JG33" s="44"/>
      <c r="JI33" s="34">
        <v>28</v>
      </c>
      <c r="JJ33" s="34">
        <v>22</v>
      </c>
      <c r="JL33" s="45">
        <v>46</v>
      </c>
      <c r="JM33" s="46">
        <v>42.47</v>
      </c>
      <c r="JN33" s="46">
        <v>53.95</v>
      </c>
      <c r="JO33" s="46">
        <v>72.790000000000006</v>
      </c>
      <c r="JR33" s="34">
        <v>46</v>
      </c>
      <c r="JS33" s="42">
        <v>5.57</v>
      </c>
      <c r="JT33" s="42">
        <v>4.78</v>
      </c>
      <c r="JU33" s="42">
        <v>4.22</v>
      </c>
      <c r="JV33" s="42">
        <v>3.81</v>
      </c>
      <c r="JW33" s="42">
        <v>3.49</v>
      </c>
      <c r="JX33" s="42">
        <v>3.23</v>
      </c>
      <c r="JY33" s="42">
        <v>3.03</v>
      </c>
      <c r="JZ33" s="42">
        <v>2.85</v>
      </c>
      <c r="KA33" s="42">
        <v>2.71</v>
      </c>
      <c r="KB33" s="42">
        <v>2.59</v>
      </c>
      <c r="KC33" s="42">
        <v>2.4900000000000002</v>
      </c>
      <c r="KD33" s="42">
        <v>2.4</v>
      </c>
      <c r="KE33" s="42">
        <v>2.3199999999999998</v>
      </c>
      <c r="KF33" s="42">
        <v>2.2599999999999998</v>
      </c>
      <c r="KG33" s="42">
        <v>2.2000000000000002</v>
      </c>
      <c r="KH33" s="42">
        <v>2.15</v>
      </c>
      <c r="KI33" s="42">
        <v>2.1</v>
      </c>
      <c r="KJ33" s="42">
        <v>2.0699999999999998</v>
      </c>
      <c r="KK33" s="42">
        <v>2.0299999999999998</v>
      </c>
      <c r="KL33" s="42">
        <v>2</v>
      </c>
      <c r="KM33" s="42"/>
      <c r="KN33" s="42"/>
      <c r="KO33" s="42"/>
      <c r="KP33" s="42"/>
      <c r="KQ33" s="42"/>
      <c r="KR33" s="42"/>
      <c r="KS33" s="42"/>
    </row>
    <row r="34" spans="1:305" ht="19.8" hidden="1" customHeight="1" x14ac:dyDescent="0.4">
      <c r="A34" s="64"/>
      <c r="B34" s="64"/>
      <c r="C34" s="64"/>
      <c r="D34" s="65"/>
      <c r="E34" s="57"/>
      <c r="AT34" s="38">
        <v>47</v>
      </c>
      <c r="AU34" s="43">
        <v>46.51</v>
      </c>
      <c r="AV34" s="43">
        <v>58.78</v>
      </c>
      <c r="AW34" s="43">
        <v>78.94</v>
      </c>
      <c r="AX34" s="43"/>
      <c r="BB34" s="34">
        <v>33</v>
      </c>
      <c r="BC34" s="42">
        <v>117.05</v>
      </c>
      <c r="BD34" s="42">
        <v>97.4</v>
      </c>
      <c r="BE34" s="42">
        <v>82.6</v>
      </c>
      <c r="BG34" s="23">
        <v>20</v>
      </c>
      <c r="BH34" s="23">
        <v>962.64</v>
      </c>
      <c r="BI34" s="23">
        <v>91.03</v>
      </c>
      <c r="BJ34" s="23">
        <v>47.88</v>
      </c>
      <c r="BK34" s="23">
        <v>23.74</v>
      </c>
      <c r="BL34" s="23">
        <v>7.87</v>
      </c>
      <c r="BP34" s="34">
        <v>34</v>
      </c>
      <c r="BQ34" s="42">
        <v>29.83</v>
      </c>
      <c r="BR34" s="42">
        <v>29.83</v>
      </c>
      <c r="BS34" s="42">
        <v>29.83</v>
      </c>
      <c r="BT34" s="42">
        <v>29.83</v>
      </c>
      <c r="BU34" s="42">
        <v>29.95</v>
      </c>
      <c r="BV34" s="42">
        <v>29.95</v>
      </c>
      <c r="BW34" s="42">
        <v>29.95</v>
      </c>
      <c r="BY34" s="34">
        <v>47</v>
      </c>
      <c r="BZ34" s="42">
        <v>223.45</v>
      </c>
      <c r="CA34" s="42">
        <v>186.68</v>
      </c>
      <c r="CB34" s="42">
        <v>160.57</v>
      </c>
      <c r="CC34" s="42">
        <v>140.97</v>
      </c>
      <c r="CD34" s="42">
        <v>125.82</v>
      </c>
      <c r="CE34" s="42">
        <v>113.81</v>
      </c>
      <c r="CF34" s="42">
        <v>105.16</v>
      </c>
      <c r="CG34" s="42">
        <v>97.25</v>
      </c>
      <c r="CH34" s="42">
        <v>89.42</v>
      </c>
      <c r="CI34" s="42">
        <v>83.7</v>
      </c>
      <c r="CJ34" s="42">
        <v>78.75</v>
      </c>
      <c r="CK34" s="42">
        <v>74.58</v>
      </c>
      <c r="CL34" s="42">
        <v>71.12</v>
      </c>
      <c r="CM34" s="42">
        <v>67.599999999999994</v>
      </c>
      <c r="CN34" s="42">
        <v>64.78</v>
      </c>
      <c r="CO34" s="42">
        <v>62.74</v>
      </c>
      <c r="CP34" s="42">
        <v>60.9</v>
      </c>
      <c r="CQ34" s="42">
        <v>58.97</v>
      </c>
      <c r="CR34" s="42">
        <v>57.54</v>
      </c>
      <c r="CS34" s="42"/>
      <c r="CT34" s="42"/>
      <c r="CU34" s="42"/>
      <c r="CV34" s="42"/>
      <c r="CW34" s="42"/>
      <c r="CX34" s="42"/>
      <c r="CY34" s="42"/>
      <c r="DK34" s="34">
        <v>47</v>
      </c>
      <c r="DL34" s="42">
        <v>92.95</v>
      </c>
      <c r="DM34" s="42">
        <v>88.4</v>
      </c>
      <c r="DN34" s="42">
        <v>84.55</v>
      </c>
      <c r="DO34" s="42">
        <v>81.25</v>
      </c>
      <c r="DP34" s="42">
        <v>78.400000000000006</v>
      </c>
      <c r="DQ34" s="42">
        <v>76</v>
      </c>
      <c r="DR34" s="42">
        <v>73.95</v>
      </c>
      <c r="DS34" s="42">
        <v>72.2</v>
      </c>
      <c r="DT34" s="42">
        <v>70.75</v>
      </c>
      <c r="DU34" s="42"/>
      <c r="DV34" s="42"/>
      <c r="DW34" s="42"/>
      <c r="DX34" s="42"/>
      <c r="DY34" s="42"/>
      <c r="DZ34" s="42"/>
      <c r="EA34" s="42"/>
      <c r="EC34" s="34">
        <v>47</v>
      </c>
      <c r="ED34" s="42">
        <v>76</v>
      </c>
      <c r="EE34" s="42">
        <v>64.05</v>
      </c>
      <c r="EF34" s="42">
        <v>56.2</v>
      </c>
      <c r="EG34" s="42">
        <v>50.7</v>
      </c>
      <c r="EH34" s="42">
        <v>46.6</v>
      </c>
      <c r="EI34" s="42">
        <v>43.45</v>
      </c>
      <c r="EJ34" s="42">
        <v>40.950000000000003</v>
      </c>
      <c r="EK34" s="42">
        <v>38.950000000000003</v>
      </c>
      <c r="EL34" s="42">
        <v>37.35</v>
      </c>
      <c r="EM34" s="42">
        <v>36</v>
      </c>
      <c r="EN34" s="42">
        <v>34.85</v>
      </c>
      <c r="EO34" s="42">
        <v>33.9</v>
      </c>
      <c r="EP34" s="42">
        <v>33.1</v>
      </c>
      <c r="EQ34" s="42">
        <v>32.4</v>
      </c>
      <c r="EZ34" s="34">
        <v>47</v>
      </c>
      <c r="FA34" s="42">
        <v>280.14999999999998</v>
      </c>
      <c r="FB34" s="42">
        <v>233.77</v>
      </c>
      <c r="FC34" s="42">
        <v>200.61</v>
      </c>
      <c r="FD34" s="42">
        <v>175.71</v>
      </c>
      <c r="FE34" s="42">
        <v>156.29</v>
      </c>
      <c r="FF34" s="42">
        <v>141.69999999999999</v>
      </c>
      <c r="FG34" s="42">
        <v>128.79</v>
      </c>
      <c r="FH34" s="42">
        <v>118</v>
      </c>
      <c r="FI34" s="42">
        <v>108.84</v>
      </c>
      <c r="FJ34" s="42">
        <v>100.96</v>
      </c>
      <c r="FK34" s="42">
        <v>95.51</v>
      </c>
      <c r="FL34" s="42">
        <v>89.36</v>
      </c>
      <c r="FM34" s="42">
        <v>83.93</v>
      </c>
      <c r="FN34" s="42">
        <v>79.13</v>
      </c>
      <c r="FO34" s="42">
        <v>74.83</v>
      </c>
      <c r="FP34" s="42">
        <v>70.95</v>
      </c>
      <c r="FQ34" s="42">
        <v>67.430000000000007</v>
      </c>
      <c r="FR34" s="42">
        <v>64.25</v>
      </c>
      <c r="FS34" s="42">
        <v>61.35</v>
      </c>
      <c r="FT34" s="42"/>
      <c r="FU34" s="42"/>
      <c r="FV34" s="42"/>
      <c r="FW34" s="42"/>
      <c r="FX34" s="42"/>
      <c r="FY34" s="42"/>
      <c r="FZ34" s="42"/>
      <c r="GA34" s="42"/>
      <c r="GX34" s="34">
        <v>47</v>
      </c>
      <c r="GY34" s="42">
        <v>95.52</v>
      </c>
      <c r="GZ34" s="42">
        <v>88.7</v>
      </c>
      <c r="HA34" s="42">
        <v>83.11</v>
      </c>
      <c r="HB34" s="42">
        <v>78.44</v>
      </c>
      <c r="HC34" s="42">
        <v>74.47</v>
      </c>
      <c r="HD34" s="42">
        <v>71.010000000000005</v>
      </c>
      <c r="HE34" s="42">
        <v>68.16</v>
      </c>
      <c r="HF34" s="42">
        <v>65.72</v>
      </c>
      <c r="HG34" s="42">
        <v>63.62</v>
      </c>
      <c r="HH34" s="42">
        <v>61.85</v>
      </c>
      <c r="HI34" s="42">
        <v>60.19</v>
      </c>
      <c r="HJ34" s="42">
        <v>58.82</v>
      </c>
      <c r="HK34" s="42">
        <v>57.66</v>
      </c>
      <c r="HL34" s="42">
        <v>56.44</v>
      </c>
      <c r="HM34" s="42"/>
      <c r="HN34" s="42"/>
      <c r="HO34" s="42"/>
      <c r="HP34" s="42"/>
      <c r="HQ34" s="42"/>
      <c r="HR34" s="42"/>
      <c r="IE34" s="34">
        <v>47</v>
      </c>
      <c r="IF34" s="34">
        <v>785</v>
      </c>
      <c r="IH34" s="30">
        <v>47</v>
      </c>
      <c r="II34" s="38">
        <v>981.99</v>
      </c>
      <c r="IJ34" s="38">
        <v>230.61</v>
      </c>
      <c r="IL34" s="30">
        <v>47</v>
      </c>
      <c r="IM34" s="43">
        <v>836.69</v>
      </c>
      <c r="IN34" s="43">
        <v>196.71</v>
      </c>
      <c r="IO34" s="43">
        <v>117.18</v>
      </c>
      <c r="IQ34" s="23">
        <v>49</v>
      </c>
      <c r="IR34" s="44">
        <v>123.69</v>
      </c>
      <c r="IS34" s="44">
        <v>119.96</v>
      </c>
      <c r="IT34" s="44">
        <v>116.81</v>
      </c>
      <c r="IU34" s="44">
        <v>114.19</v>
      </c>
      <c r="IV34" s="44">
        <v>111.98</v>
      </c>
      <c r="IW34" s="44">
        <v>110.04</v>
      </c>
      <c r="IX34" s="44">
        <v>108.62</v>
      </c>
      <c r="IY34" s="44"/>
      <c r="IZ34" s="44"/>
      <c r="JA34" s="44"/>
      <c r="JB34" s="44"/>
      <c r="JC34" s="44"/>
      <c r="JD34" s="44"/>
      <c r="JE34" s="44"/>
      <c r="JF34" s="44"/>
      <c r="JG34" s="44"/>
      <c r="JI34" s="34">
        <v>29</v>
      </c>
      <c r="JJ34" s="34">
        <v>23</v>
      </c>
      <c r="JL34" s="45">
        <v>47</v>
      </c>
      <c r="JM34" s="46">
        <v>46.51</v>
      </c>
      <c r="JN34" s="46">
        <v>58.78</v>
      </c>
      <c r="JO34" s="46">
        <v>78.94</v>
      </c>
      <c r="JR34" s="34">
        <v>47</v>
      </c>
      <c r="JS34" s="42">
        <v>5.45</v>
      </c>
      <c r="JT34" s="42">
        <v>4.68</v>
      </c>
      <c r="JU34" s="42">
        <v>4.1399999999999997</v>
      </c>
      <c r="JV34" s="42">
        <v>3.73</v>
      </c>
      <c r="JW34" s="42">
        <v>3.42</v>
      </c>
      <c r="JX34" s="42">
        <v>3.17</v>
      </c>
      <c r="JY34" s="42">
        <v>2.97</v>
      </c>
      <c r="JZ34" s="42">
        <v>2.8</v>
      </c>
      <c r="KA34" s="42">
        <v>2.66</v>
      </c>
      <c r="KB34" s="42">
        <v>2.54</v>
      </c>
      <c r="KC34" s="42">
        <v>2.44</v>
      </c>
      <c r="KD34" s="42">
        <v>2.36</v>
      </c>
      <c r="KE34" s="42">
        <v>2.2799999999999998</v>
      </c>
      <c r="KF34" s="42">
        <v>2.2200000000000002</v>
      </c>
      <c r="KG34" s="42">
        <v>2.16</v>
      </c>
      <c r="KH34" s="42">
        <v>2.11</v>
      </c>
      <c r="KI34" s="42">
        <v>2.0699999999999998</v>
      </c>
      <c r="KJ34" s="42">
        <v>2.0299999999999998</v>
      </c>
      <c r="KK34" s="42">
        <v>2</v>
      </c>
      <c r="KL34" s="42"/>
      <c r="KM34" s="42"/>
      <c r="KN34" s="42"/>
      <c r="KO34" s="42"/>
      <c r="KP34" s="42"/>
      <c r="KQ34" s="42"/>
      <c r="KR34" s="42"/>
      <c r="KS34" s="42"/>
    </row>
    <row r="35" spans="1:305" ht="19.8" hidden="1" customHeight="1" x14ac:dyDescent="0.4">
      <c r="A35" s="64"/>
      <c r="B35" s="64"/>
      <c r="C35" s="64"/>
      <c r="D35" s="65"/>
      <c r="E35" s="57"/>
      <c r="AT35" s="38">
        <v>48</v>
      </c>
      <c r="AU35" s="43">
        <v>50.77</v>
      </c>
      <c r="AV35" s="43">
        <v>63.9</v>
      </c>
      <c r="AW35" s="43">
        <v>85.48</v>
      </c>
      <c r="AX35" s="43"/>
      <c r="BB35" s="34">
        <v>34</v>
      </c>
      <c r="BC35" s="42">
        <v>117.65</v>
      </c>
      <c r="BD35" s="42">
        <v>98.15</v>
      </c>
      <c r="BE35" s="42">
        <v>83.55</v>
      </c>
      <c r="BP35" s="34">
        <v>35</v>
      </c>
      <c r="BQ35" s="42">
        <v>28.97</v>
      </c>
      <c r="BR35" s="42">
        <v>28.97</v>
      </c>
      <c r="BS35" s="42">
        <v>28.97</v>
      </c>
      <c r="BT35" s="42">
        <v>28.97</v>
      </c>
      <c r="BU35" s="42">
        <v>29.09</v>
      </c>
      <c r="BV35" s="42">
        <v>29.09</v>
      </c>
      <c r="BW35" s="42">
        <v>29.09</v>
      </c>
      <c r="BY35" s="34">
        <v>48</v>
      </c>
      <c r="BZ35" s="42">
        <v>223.99</v>
      </c>
      <c r="CA35" s="42">
        <v>187.26</v>
      </c>
      <c r="CB35" s="42">
        <v>161.25</v>
      </c>
      <c r="CC35" s="42">
        <v>141.71</v>
      </c>
      <c r="CD35" s="42">
        <v>126.6</v>
      </c>
      <c r="CE35" s="42">
        <v>114.62</v>
      </c>
      <c r="CF35" s="42">
        <v>105.95</v>
      </c>
      <c r="CG35" s="42">
        <v>98.11</v>
      </c>
      <c r="CH35" s="42">
        <v>90.22</v>
      </c>
      <c r="CI35" s="42">
        <v>84.6</v>
      </c>
      <c r="CJ35" s="42">
        <v>79.75</v>
      </c>
      <c r="CK35" s="42">
        <v>75.7</v>
      </c>
      <c r="CL35" s="42">
        <v>72.22</v>
      </c>
      <c r="CM35" s="42">
        <v>68.819999999999993</v>
      </c>
      <c r="CN35" s="42">
        <v>66.010000000000005</v>
      </c>
      <c r="CO35" s="42">
        <v>64.069999999999993</v>
      </c>
      <c r="CP35" s="42">
        <v>62.26</v>
      </c>
      <c r="CQ35" s="42">
        <v>60.3</v>
      </c>
      <c r="CR35" s="42"/>
      <c r="CS35" s="42"/>
      <c r="CT35" s="42"/>
      <c r="CU35" s="42"/>
      <c r="CV35" s="42"/>
      <c r="CW35" s="42"/>
      <c r="CX35" s="42"/>
      <c r="CY35" s="42"/>
      <c r="DK35" s="34">
        <v>48</v>
      </c>
      <c r="DL35" s="42">
        <v>94.8</v>
      </c>
      <c r="DM35" s="42">
        <v>90.4</v>
      </c>
      <c r="DN35" s="42">
        <v>86.6</v>
      </c>
      <c r="DO35" s="42">
        <v>83.4</v>
      </c>
      <c r="DP35" s="42">
        <v>80.7</v>
      </c>
      <c r="DQ35" s="42">
        <v>78.349999999999994</v>
      </c>
      <c r="DR35" s="42">
        <v>76.400000000000006</v>
      </c>
      <c r="DS35" s="42">
        <v>74.75</v>
      </c>
      <c r="DT35" s="42"/>
      <c r="DU35" s="42"/>
      <c r="DV35" s="42"/>
      <c r="DW35" s="42"/>
      <c r="DX35" s="42"/>
      <c r="DY35" s="42"/>
      <c r="DZ35" s="42"/>
      <c r="EA35" s="42"/>
      <c r="EC35" s="34">
        <v>48</v>
      </c>
      <c r="ED35" s="42">
        <v>80.7</v>
      </c>
      <c r="EE35" s="42">
        <v>68.099999999999994</v>
      </c>
      <c r="EF35" s="42">
        <v>59.8</v>
      </c>
      <c r="EG35" s="42">
        <v>53.95</v>
      </c>
      <c r="EH35" s="42">
        <v>49.6</v>
      </c>
      <c r="EI35" s="42">
        <v>46.25</v>
      </c>
      <c r="EJ35" s="42">
        <v>43.6</v>
      </c>
      <c r="EK35" s="42">
        <v>41.45</v>
      </c>
      <c r="EL35" s="42">
        <v>39.75</v>
      </c>
      <c r="EM35" s="42">
        <v>38.299999999999997</v>
      </c>
      <c r="EN35" s="42">
        <v>37.049999999999997</v>
      </c>
      <c r="EO35" s="42">
        <v>36.049999999999997</v>
      </c>
      <c r="EP35" s="42">
        <v>35.15</v>
      </c>
      <c r="EQ35" s="42"/>
      <c r="EZ35" s="34">
        <v>48</v>
      </c>
      <c r="FA35" s="42">
        <v>282.27999999999997</v>
      </c>
      <c r="FB35" s="42">
        <v>235.57</v>
      </c>
      <c r="FC35" s="42">
        <v>202.18</v>
      </c>
      <c r="FD35" s="42">
        <v>177.1</v>
      </c>
      <c r="FE35" s="42">
        <v>157.57</v>
      </c>
      <c r="FF35" s="42">
        <v>142.88999999999999</v>
      </c>
      <c r="FG35" s="42">
        <v>129.88</v>
      </c>
      <c r="FH35" s="42">
        <v>119.01</v>
      </c>
      <c r="FI35" s="42">
        <v>109.78</v>
      </c>
      <c r="FJ35" s="42">
        <v>101.85</v>
      </c>
      <c r="FK35" s="42">
        <v>96.36</v>
      </c>
      <c r="FL35" s="42">
        <v>90.17</v>
      </c>
      <c r="FM35" s="42">
        <v>84.74</v>
      </c>
      <c r="FN35" s="42">
        <v>79.900000000000006</v>
      </c>
      <c r="FO35" s="42">
        <v>75.56</v>
      </c>
      <c r="FP35" s="42">
        <v>71.650000000000006</v>
      </c>
      <c r="FQ35" s="42">
        <v>68.12</v>
      </c>
      <c r="FR35" s="42">
        <v>64.92</v>
      </c>
      <c r="GX35" s="34">
        <v>48</v>
      </c>
      <c r="GY35" s="42">
        <v>97.32</v>
      </c>
      <c r="GZ35" s="42">
        <v>90.49</v>
      </c>
      <c r="HA35" s="42">
        <v>84.87</v>
      </c>
      <c r="HB35" s="42">
        <v>80.13</v>
      </c>
      <c r="HC35" s="42">
        <v>76.16</v>
      </c>
      <c r="HD35" s="42">
        <v>72.69</v>
      </c>
      <c r="HE35" s="42">
        <v>69.86</v>
      </c>
      <c r="HF35" s="42">
        <v>67.45</v>
      </c>
      <c r="HG35" s="42">
        <v>65.34</v>
      </c>
      <c r="HH35" s="42">
        <v>63.59</v>
      </c>
      <c r="HI35" s="42">
        <v>61.93</v>
      </c>
      <c r="HJ35" s="42">
        <v>60.6</v>
      </c>
      <c r="HK35" s="42">
        <v>59.47</v>
      </c>
      <c r="HL35" s="42"/>
      <c r="HM35" s="42"/>
      <c r="HN35" s="42"/>
      <c r="HO35" s="42"/>
      <c r="HP35" s="42"/>
      <c r="HQ35" s="42"/>
      <c r="HR35" s="42"/>
      <c r="IE35" s="34">
        <v>48</v>
      </c>
      <c r="IF35" s="34">
        <v>796</v>
      </c>
      <c r="IH35" s="30">
        <v>48</v>
      </c>
      <c r="II35" s="38">
        <v>982.21</v>
      </c>
      <c r="IJ35" s="38">
        <v>230.81</v>
      </c>
      <c r="IL35" s="30">
        <v>48</v>
      </c>
      <c r="IM35" s="43">
        <v>836.74</v>
      </c>
      <c r="IN35" s="43">
        <v>196.75</v>
      </c>
      <c r="IO35" s="43">
        <v>117.33</v>
      </c>
      <c r="IQ35" s="23">
        <v>50</v>
      </c>
      <c r="IR35" s="44">
        <v>128.57</v>
      </c>
      <c r="IS35" s="44">
        <v>124.95</v>
      </c>
      <c r="IT35" s="44">
        <v>121.91</v>
      </c>
      <c r="IU35" s="44">
        <v>119.33</v>
      </c>
      <c r="IV35" s="44">
        <v>117.13</v>
      </c>
      <c r="IW35" s="44">
        <v>115.29</v>
      </c>
      <c r="IX35" s="44"/>
      <c r="IY35" s="44"/>
      <c r="IZ35" s="44"/>
      <c r="JA35" s="44"/>
      <c r="JB35" s="44"/>
      <c r="JC35" s="44"/>
      <c r="JD35" s="44"/>
      <c r="JE35" s="44"/>
      <c r="JF35" s="44"/>
      <c r="JG35" s="44"/>
      <c r="JI35" s="34">
        <v>30</v>
      </c>
      <c r="JJ35" s="34">
        <v>24</v>
      </c>
      <c r="JL35" s="45">
        <v>48</v>
      </c>
      <c r="JM35" s="46">
        <v>50.77</v>
      </c>
      <c r="JN35" s="46">
        <v>63.9</v>
      </c>
      <c r="JO35" s="46">
        <v>85.48</v>
      </c>
      <c r="JR35" s="34">
        <v>48</v>
      </c>
      <c r="JS35" s="42">
        <v>5.33</v>
      </c>
      <c r="JT35" s="42">
        <v>4.58</v>
      </c>
      <c r="JU35" s="42">
        <v>4.05</v>
      </c>
      <c r="JV35" s="42">
        <v>3.65</v>
      </c>
      <c r="JW35" s="42">
        <v>3.35</v>
      </c>
      <c r="JX35" s="42">
        <v>3.1</v>
      </c>
      <c r="JY35" s="42">
        <v>2.91</v>
      </c>
      <c r="JZ35" s="42">
        <v>2.74</v>
      </c>
      <c r="KA35" s="42">
        <v>2.61</v>
      </c>
      <c r="KB35" s="42">
        <v>2.4900000000000002</v>
      </c>
      <c r="KC35" s="42">
        <v>2.4</v>
      </c>
      <c r="KD35" s="42">
        <v>2.31</v>
      </c>
      <c r="KE35" s="42">
        <v>2.2400000000000002</v>
      </c>
      <c r="KF35" s="42">
        <v>2.1800000000000002</v>
      </c>
      <c r="KG35" s="42">
        <v>2.13</v>
      </c>
      <c r="KH35" s="42">
        <v>2.08</v>
      </c>
      <c r="KI35" s="42">
        <v>2.04</v>
      </c>
      <c r="KJ35" s="42">
        <v>2</v>
      </c>
    </row>
    <row r="36" spans="1:305" ht="19.8" hidden="1" customHeight="1" x14ac:dyDescent="0.4">
      <c r="A36" s="64"/>
      <c r="B36" s="64"/>
      <c r="C36" s="64"/>
      <c r="D36" s="65"/>
      <c r="E36" s="57"/>
      <c r="AT36" s="38">
        <v>49</v>
      </c>
      <c r="AU36" s="43">
        <v>55.27</v>
      </c>
      <c r="AV36" s="43">
        <v>69.31</v>
      </c>
      <c r="AW36" s="43">
        <v>92.42</v>
      </c>
      <c r="AX36" s="43"/>
      <c r="BB36" s="34">
        <v>35</v>
      </c>
      <c r="BC36" s="42">
        <v>118.35</v>
      </c>
      <c r="BD36" s="42">
        <v>99</v>
      </c>
      <c r="BE36" s="42">
        <v>84.55</v>
      </c>
      <c r="BP36" s="34">
        <v>36</v>
      </c>
      <c r="BQ36" s="42">
        <v>28.14</v>
      </c>
      <c r="BR36" s="42">
        <v>28.14</v>
      </c>
      <c r="BS36" s="42">
        <v>28.14</v>
      </c>
      <c r="BT36" s="42">
        <v>28.14</v>
      </c>
      <c r="BU36" s="42">
        <v>28.27</v>
      </c>
      <c r="BV36" s="42">
        <v>28.27</v>
      </c>
      <c r="BW36" s="42">
        <v>28.27</v>
      </c>
      <c r="BY36" s="34">
        <v>49</v>
      </c>
      <c r="BZ36" s="42">
        <v>224.57</v>
      </c>
      <c r="CA36" s="42">
        <v>187.88</v>
      </c>
      <c r="CB36" s="42">
        <v>162</v>
      </c>
      <c r="CC36" s="42">
        <v>142.53</v>
      </c>
      <c r="CD36" s="42">
        <v>127.46</v>
      </c>
      <c r="CE36" s="42">
        <v>115.5</v>
      </c>
      <c r="CF36" s="42">
        <v>106.83</v>
      </c>
      <c r="CG36" s="42">
        <v>99.02</v>
      </c>
      <c r="CH36" s="42">
        <v>91.11</v>
      </c>
      <c r="CI36" s="42">
        <v>85.6</v>
      </c>
      <c r="CJ36" s="42">
        <v>80.95</v>
      </c>
      <c r="CK36" s="42">
        <v>77.02</v>
      </c>
      <c r="CL36" s="42">
        <v>73.42</v>
      </c>
      <c r="CM36" s="42">
        <v>70.27</v>
      </c>
      <c r="CN36" s="42">
        <v>67.489999999999995</v>
      </c>
      <c r="CO36" s="42">
        <v>65.55</v>
      </c>
      <c r="CP36" s="42">
        <v>63.74</v>
      </c>
      <c r="CQ36" s="42"/>
      <c r="CR36" s="42"/>
      <c r="CS36" s="42"/>
      <c r="CT36" s="42"/>
      <c r="CU36" s="42"/>
      <c r="CV36" s="42"/>
      <c r="CW36" s="42"/>
      <c r="CX36" s="42"/>
      <c r="CY36" s="42"/>
      <c r="DK36" s="34">
        <v>49</v>
      </c>
      <c r="DL36" s="42">
        <v>96.85</v>
      </c>
      <c r="DM36" s="42">
        <v>92.55</v>
      </c>
      <c r="DN36" s="42">
        <v>88.85</v>
      </c>
      <c r="DO36" s="42">
        <v>85.8</v>
      </c>
      <c r="DP36" s="42">
        <v>83.15</v>
      </c>
      <c r="DQ36" s="42">
        <v>80.95</v>
      </c>
      <c r="DR36" s="42">
        <v>79.099999999999994</v>
      </c>
      <c r="DS36" s="42"/>
      <c r="DT36" s="42"/>
      <c r="DU36" s="42"/>
      <c r="DV36" s="42"/>
      <c r="DW36" s="42"/>
      <c r="DX36" s="42"/>
      <c r="DY36" s="42"/>
      <c r="DZ36" s="42"/>
      <c r="EA36" s="42"/>
      <c r="EC36" s="34">
        <v>49</v>
      </c>
      <c r="ED36" s="42">
        <v>85.65</v>
      </c>
      <c r="EE36" s="42">
        <v>72.349999999999994</v>
      </c>
      <c r="EF36" s="42">
        <v>63.6</v>
      </c>
      <c r="EG36" s="42">
        <v>57.35</v>
      </c>
      <c r="EH36" s="42">
        <v>52.75</v>
      </c>
      <c r="EI36" s="42">
        <v>49.2</v>
      </c>
      <c r="EJ36" s="42">
        <v>46.4</v>
      </c>
      <c r="EK36" s="42">
        <v>44.1</v>
      </c>
      <c r="EL36" s="42">
        <v>42.25</v>
      </c>
      <c r="EM36" s="42">
        <v>40.700000000000003</v>
      </c>
      <c r="EN36" s="42">
        <v>39.4</v>
      </c>
      <c r="EO36" s="42">
        <v>38.299999999999997</v>
      </c>
      <c r="EP36" s="42"/>
      <c r="EQ36" s="42"/>
      <c r="EZ36" s="34">
        <v>49</v>
      </c>
      <c r="FA36" s="42">
        <v>284.47000000000003</v>
      </c>
      <c r="FB36" s="42">
        <v>237.42</v>
      </c>
      <c r="FC36" s="42">
        <v>203.8</v>
      </c>
      <c r="FD36" s="42">
        <v>178.56</v>
      </c>
      <c r="FE36" s="42">
        <v>158.88999999999999</v>
      </c>
      <c r="FF36" s="42">
        <v>144.11000000000001</v>
      </c>
      <c r="FG36" s="42">
        <v>131</v>
      </c>
      <c r="FH36" s="42">
        <v>120.04</v>
      </c>
      <c r="FI36" s="42">
        <v>110.74</v>
      </c>
      <c r="FJ36" s="42">
        <v>102.75</v>
      </c>
      <c r="FK36" s="42">
        <v>97.24</v>
      </c>
      <c r="FL36" s="42">
        <v>91.04</v>
      </c>
      <c r="FM36" s="42">
        <v>85.56</v>
      </c>
      <c r="FN36" s="42">
        <v>80.680000000000007</v>
      </c>
      <c r="FO36" s="42">
        <v>76.31</v>
      </c>
      <c r="FP36" s="42">
        <v>72.37</v>
      </c>
      <c r="FQ36" s="42">
        <v>68.819999999999993</v>
      </c>
      <c r="FR36" s="42"/>
      <c r="GX36" s="34">
        <v>49</v>
      </c>
      <c r="GY36" s="42">
        <v>99.21</v>
      </c>
      <c r="GZ36" s="42">
        <v>92.36</v>
      </c>
      <c r="HA36" s="42">
        <v>86.71</v>
      </c>
      <c r="HB36" s="42">
        <v>81.900000000000006</v>
      </c>
      <c r="HC36" s="42">
        <v>77.92</v>
      </c>
      <c r="HD36" s="42">
        <v>74.489999999999995</v>
      </c>
      <c r="HE36" s="42">
        <v>71.680000000000007</v>
      </c>
      <c r="HF36" s="42">
        <v>69.31</v>
      </c>
      <c r="HG36" s="42">
        <v>67.2</v>
      </c>
      <c r="HH36" s="42">
        <v>65.45</v>
      </c>
      <c r="HI36" s="42">
        <v>63.82</v>
      </c>
      <c r="HJ36" s="42">
        <v>62.49</v>
      </c>
      <c r="HK36" s="42"/>
      <c r="HL36" s="42"/>
      <c r="HM36" s="42"/>
      <c r="HN36" s="42"/>
      <c r="HO36" s="42"/>
      <c r="HP36" s="42"/>
      <c r="HQ36" s="42"/>
      <c r="HR36" s="42"/>
      <c r="IE36" s="34">
        <v>49</v>
      </c>
      <c r="IF36" s="34">
        <v>806</v>
      </c>
      <c r="IH36" s="30">
        <v>49</v>
      </c>
      <c r="II36" s="38">
        <v>982.43</v>
      </c>
      <c r="IJ36" s="38">
        <v>231</v>
      </c>
      <c r="IL36" s="30">
        <v>49</v>
      </c>
      <c r="IM36" s="43">
        <v>836.79</v>
      </c>
      <c r="IN36" s="43">
        <v>196.78</v>
      </c>
      <c r="IO36" s="43">
        <v>117.47</v>
      </c>
      <c r="JL36" s="45">
        <v>49</v>
      </c>
      <c r="JM36" s="46">
        <v>55.27</v>
      </c>
      <c r="JN36" s="46">
        <v>69.31</v>
      </c>
      <c r="JO36" s="46">
        <v>92.42</v>
      </c>
      <c r="JR36" s="34">
        <v>49</v>
      </c>
      <c r="JS36" s="42">
        <v>5.2</v>
      </c>
      <c r="JT36" s="42">
        <v>4.47</v>
      </c>
      <c r="JU36" s="42">
        <v>3.95</v>
      </c>
      <c r="JV36" s="42">
        <v>3.57</v>
      </c>
      <c r="JW36" s="42">
        <v>3.27</v>
      </c>
      <c r="JX36" s="42">
        <v>3.03</v>
      </c>
      <c r="JY36" s="42">
        <v>2.84</v>
      </c>
      <c r="JZ36" s="42">
        <v>2.68</v>
      </c>
      <c r="KA36" s="42">
        <v>2.5499999999999998</v>
      </c>
      <c r="KB36" s="42">
        <v>2.44</v>
      </c>
      <c r="KC36" s="42">
        <v>2.35</v>
      </c>
      <c r="KD36" s="42">
        <v>2.27</v>
      </c>
      <c r="KE36" s="42">
        <v>2.2000000000000002</v>
      </c>
      <c r="KF36" s="42">
        <v>2.14</v>
      </c>
      <c r="KG36" s="42">
        <v>2.09</v>
      </c>
      <c r="KH36" s="42">
        <v>2.04</v>
      </c>
      <c r="KI36" s="42">
        <v>2</v>
      </c>
      <c r="KJ36" s="42"/>
    </row>
    <row r="37" spans="1:305" ht="19.8" hidden="1" customHeight="1" x14ac:dyDescent="0.4">
      <c r="A37" s="64"/>
      <c r="B37" s="64"/>
      <c r="C37" s="64"/>
      <c r="D37" s="65"/>
      <c r="E37" s="57"/>
      <c r="AT37" s="38">
        <v>50</v>
      </c>
      <c r="AU37" s="43">
        <v>59.99</v>
      </c>
      <c r="AV37" s="43">
        <v>75.03</v>
      </c>
      <c r="AW37" s="43">
        <v>99.78</v>
      </c>
      <c r="AX37" s="43"/>
      <c r="BB37" s="34">
        <v>36</v>
      </c>
      <c r="BC37" s="42">
        <v>119.1</v>
      </c>
      <c r="BD37" s="42">
        <v>99.95</v>
      </c>
      <c r="BE37" s="42">
        <v>85.7</v>
      </c>
      <c r="BP37" s="34">
        <v>37</v>
      </c>
      <c r="BQ37" s="42">
        <v>27.45</v>
      </c>
      <c r="BR37" s="42">
        <v>27.45</v>
      </c>
      <c r="BS37" s="42">
        <v>27.45</v>
      </c>
      <c r="BT37" s="42">
        <v>27.45</v>
      </c>
      <c r="BU37" s="42">
        <v>27.58</v>
      </c>
      <c r="BV37" s="42">
        <v>27.58</v>
      </c>
      <c r="BW37" s="42">
        <v>27.58</v>
      </c>
      <c r="BY37" s="34">
        <v>50</v>
      </c>
      <c r="BZ37" s="42">
        <v>225.19</v>
      </c>
      <c r="CA37" s="42">
        <v>188.54</v>
      </c>
      <c r="CB37" s="42">
        <v>162.85</v>
      </c>
      <c r="CC37" s="42">
        <v>143.43</v>
      </c>
      <c r="CD37" s="42">
        <v>128.38999999999999</v>
      </c>
      <c r="CE37" s="42">
        <v>116.45</v>
      </c>
      <c r="CF37" s="42">
        <v>107.8</v>
      </c>
      <c r="CG37" s="42">
        <v>99.98</v>
      </c>
      <c r="CH37" s="42">
        <v>92.1</v>
      </c>
      <c r="CI37" s="42">
        <v>86.7</v>
      </c>
      <c r="CJ37" s="42">
        <v>82.31</v>
      </c>
      <c r="CK37" s="42">
        <v>78.540000000000006</v>
      </c>
      <c r="CL37" s="42">
        <v>74.819999999999993</v>
      </c>
      <c r="CM37" s="42">
        <v>71.88</v>
      </c>
      <c r="CN37" s="42">
        <v>69.22</v>
      </c>
      <c r="CO37" s="42">
        <v>67.180000000000007</v>
      </c>
      <c r="CP37" s="42"/>
      <c r="CQ37" s="42"/>
      <c r="CR37" s="42"/>
      <c r="CS37" s="42"/>
      <c r="CT37" s="42"/>
      <c r="CU37" s="42"/>
      <c r="CV37" s="42"/>
      <c r="CW37" s="42"/>
      <c r="CX37" s="42"/>
      <c r="CY37" s="42"/>
      <c r="DK37" s="34">
        <v>50</v>
      </c>
      <c r="DL37" s="42">
        <v>99.1</v>
      </c>
      <c r="DM37" s="42">
        <v>94.9</v>
      </c>
      <c r="DN37" s="42">
        <v>91.35</v>
      </c>
      <c r="DO37" s="42">
        <v>88.4</v>
      </c>
      <c r="DP37" s="42">
        <v>85.9</v>
      </c>
      <c r="DQ37" s="42">
        <v>83.8</v>
      </c>
      <c r="DR37" s="42"/>
      <c r="DS37" s="42"/>
      <c r="DT37" s="42"/>
      <c r="DU37" s="42"/>
      <c r="DV37" s="42"/>
      <c r="DW37" s="42"/>
      <c r="DX37" s="42"/>
      <c r="DY37" s="42"/>
      <c r="DZ37" s="42"/>
      <c r="EA37" s="42"/>
      <c r="EC37" s="34">
        <v>50</v>
      </c>
      <c r="ED37" s="42">
        <v>90.85</v>
      </c>
      <c r="EE37" s="42">
        <v>76.849999999999994</v>
      </c>
      <c r="EF37" s="42">
        <v>67.55</v>
      </c>
      <c r="EG37" s="42">
        <v>61</v>
      </c>
      <c r="EH37" s="42">
        <v>56.1</v>
      </c>
      <c r="EI37" s="42">
        <v>52.3</v>
      </c>
      <c r="EJ37" s="42">
        <v>49.3</v>
      </c>
      <c r="EK37" s="42">
        <v>46.9</v>
      </c>
      <c r="EL37" s="42">
        <v>44.9</v>
      </c>
      <c r="EM37" s="42">
        <v>43.25</v>
      </c>
      <c r="EN37" s="42">
        <v>41.85</v>
      </c>
      <c r="EO37" s="42"/>
      <c r="EP37" s="42"/>
      <c r="EQ37" s="42"/>
      <c r="EZ37" s="34">
        <v>50</v>
      </c>
      <c r="FA37" s="42">
        <v>286.73</v>
      </c>
      <c r="FB37" s="42">
        <v>239.33</v>
      </c>
      <c r="FC37" s="42">
        <v>205.49</v>
      </c>
      <c r="FD37" s="42">
        <v>180.07</v>
      </c>
      <c r="FE37" s="42">
        <v>160.25</v>
      </c>
      <c r="FF37" s="42">
        <v>145.35</v>
      </c>
      <c r="FG37" s="42">
        <v>132.13999999999999</v>
      </c>
      <c r="FH37" s="42">
        <v>121.09</v>
      </c>
      <c r="FI37" s="42">
        <v>111.72</v>
      </c>
      <c r="FJ37" s="42">
        <v>103.67</v>
      </c>
      <c r="FK37" s="42">
        <v>98.17</v>
      </c>
      <c r="FL37" s="42">
        <v>91.92</v>
      </c>
      <c r="FM37" s="42">
        <v>86.39</v>
      </c>
      <c r="FN37" s="42">
        <v>81.459999999999994</v>
      </c>
      <c r="FO37" s="42">
        <v>77.06</v>
      </c>
      <c r="FP37" s="42">
        <v>73.11</v>
      </c>
      <c r="FQ37" s="42"/>
      <c r="FR37" s="42"/>
      <c r="GX37" s="34">
        <v>50</v>
      </c>
      <c r="GY37" s="42">
        <v>101.19</v>
      </c>
      <c r="GZ37" s="42">
        <v>94.31</v>
      </c>
      <c r="HA37" s="42">
        <v>88.62</v>
      </c>
      <c r="HB37" s="42">
        <v>83.76</v>
      </c>
      <c r="HC37" s="42">
        <v>79.77</v>
      </c>
      <c r="HD37" s="42">
        <v>76.42</v>
      </c>
      <c r="HE37" s="42">
        <v>73.67</v>
      </c>
      <c r="HF37" s="42">
        <v>71.319999999999993</v>
      </c>
      <c r="HG37" s="42">
        <v>69.209999999999994</v>
      </c>
      <c r="HH37" s="42">
        <v>67.430000000000007</v>
      </c>
      <c r="HI37" s="42">
        <v>65.88</v>
      </c>
      <c r="HJ37" s="42"/>
      <c r="HK37" s="42"/>
      <c r="HL37" s="42"/>
      <c r="HM37" s="42"/>
      <c r="HN37" s="42"/>
      <c r="HO37" s="42"/>
      <c r="HP37" s="42"/>
      <c r="HQ37" s="42"/>
      <c r="HR37" s="42"/>
      <c r="IE37" s="34">
        <v>50</v>
      </c>
      <c r="IF37" s="34">
        <v>817</v>
      </c>
      <c r="IH37" s="30">
        <v>50</v>
      </c>
      <c r="II37" s="38">
        <v>982.65</v>
      </c>
      <c r="IJ37" s="38">
        <v>231.2</v>
      </c>
      <c r="IL37" s="30">
        <v>50</v>
      </c>
      <c r="IM37" s="43">
        <v>836.84</v>
      </c>
      <c r="IN37" s="43">
        <v>196.82</v>
      </c>
      <c r="IO37" s="43">
        <v>117.62</v>
      </c>
      <c r="JL37" s="45">
        <v>50</v>
      </c>
      <c r="JM37" s="46">
        <v>59.99</v>
      </c>
      <c r="JN37" s="46">
        <v>75.03</v>
      </c>
      <c r="JO37" s="46">
        <v>99.78</v>
      </c>
      <c r="JR37" s="34">
        <v>50</v>
      </c>
      <c r="JS37" s="42">
        <v>5.07</v>
      </c>
      <c r="JT37" s="42">
        <v>4.3600000000000003</v>
      </c>
      <c r="JU37" s="42">
        <v>3.86</v>
      </c>
      <c r="JV37" s="42">
        <v>3.48</v>
      </c>
      <c r="JW37" s="42">
        <v>3.19</v>
      </c>
      <c r="JX37" s="42">
        <v>2.96</v>
      </c>
      <c r="JY37" s="42">
        <v>2.78</v>
      </c>
      <c r="JZ37" s="42">
        <v>2.62</v>
      </c>
      <c r="KA37" s="42">
        <v>2.5</v>
      </c>
      <c r="KB37" s="42">
        <v>2.39</v>
      </c>
      <c r="KC37" s="42">
        <v>2.2999999999999998</v>
      </c>
      <c r="KD37" s="42">
        <v>2.2200000000000002</v>
      </c>
      <c r="KE37" s="42">
        <v>2.15</v>
      </c>
      <c r="KF37" s="42">
        <v>2.09</v>
      </c>
      <c r="KG37" s="42">
        <v>2.04</v>
      </c>
      <c r="KH37" s="42">
        <v>2</v>
      </c>
      <c r="KI37" s="42"/>
      <c r="KJ37" s="42"/>
    </row>
    <row r="38" spans="1:305" ht="19.8" hidden="1" customHeight="1" x14ac:dyDescent="0.4">
      <c r="A38" s="64"/>
      <c r="B38" s="64"/>
      <c r="C38" s="64"/>
      <c r="D38" s="65"/>
      <c r="E38" s="57"/>
      <c r="BB38" s="34">
        <v>37</v>
      </c>
      <c r="BC38" s="42">
        <v>119.9</v>
      </c>
      <c r="BD38" s="42">
        <v>100.95</v>
      </c>
      <c r="BE38" s="42">
        <v>86.95</v>
      </c>
      <c r="BP38" s="34">
        <v>38</v>
      </c>
      <c r="BQ38" s="42">
        <v>26.78</v>
      </c>
      <c r="BR38" s="42">
        <v>26.78</v>
      </c>
      <c r="BS38" s="42">
        <v>26.78</v>
      </c>
      <c r="BT38" s="42">
        <v>26.78</v>
      </c>
      <c r="BU38" s="42">
        <v>26.93</v>
      </c>
      <c r="BV38" s="42">
        <v>26.93</v>
      </c>
      <c r="BW38" s="42">
        <v>26.93</v>
      </c>
      <c r="BY38" s="34">
        <v>51</v>
      </c>
      <c r="BZ38" s="42">
        <v>225.85</v>
      </c>
      <c r="CA38" s="42">
        <v>189.26</v>
      </c>
      <c r="CB38" s="42">
        <v>163.81</v>
      </c>
      <c r="CC38" s="42">
        <v>144.41</v>
      </c>
      <c r="CD38" s="42">
        <v>129.38999999999999</v>
      </c>
      <c r="CE38" s="42">
        <v>117.48</v>
      </c>
      <c r="CF38" s="42">
        <v>108.86</v>
      </c>
      <c r="CG38" s="42">
        <v>100.99</v>
      </c>
      <c r="CH38" s="42">
        <v>93.2</v>
      </c>
      <c r="CI38" s="42">
        <v>87.9</v>
      </c>
      <c r="CJ38" s="42">
        <v>83.75</v>
      </c>
      <c r="CK38" s="42">
        <v>80.12</v>
      </c>
      <c r="CL38" s="42">
        <v>75.62</v>
      </c>
      <c r="CM38" s="42">
        <v>73.53</v>
      </c>
      <c r="CN38" s="42">
        <v>71</v>
      </c>
      <c r="CO38" s="42"/>
      <c r="CP38" s="42"/>
      <c r="CQ38" s="42"/>
      <c r="CR38" s="42"/>
      <c r="CS38" s="42"/>
      <c r="CT38" s="42"/>
      <c r="CU38" s="42"/>
      <c r="CV38" s="42"/>
      <c r="CW38" s="42"/>
      <c r="CX38" s="42"/>
      <c r="CY38" s="42"/>
      <c r="DK38" s="34">
        <v>51</v>
      </c>
      <c r="DL38" s="42">
        <v>101.55</v>
      </c>
      <c r="DM38" s="42">
        <v>97.5</v>
      </c>
      <c r="DN38" s="42">
        <v>94.1</v>
      </c>
      <c r="DO38" s="42">
        <v>91.25</v>
      </c>
      <c r="DP38" s="42">
        <v>88.9</v>
      </c>
      <c r="DQ38" s="42"/>
      <c r="DR38" s="42"/>
      <c r="DS38" s="42"/>
      <c r="DT38" s="42"/>
      <c r="DU38" s="42"/>
      <c r="DV38" s="42"/>
      <c r="DW38" s="42"/>
      <c r="DX38" s="42"/>
      <c r="DY38" s="42"/>
      <c r="DZ38" s="42"/>
      <c r="EA38" s="42"/>
      <c r="EZ38" s="34">
        <v>51</v>
      </c>
      <c r="FA38" s="42">
        <v>289.06</v>
      </c>
      <c r="FB38" s="42">
        <v>241.33</v>
      </c>
      <c r="FC38" s="42">
        <v>207.23</v>
      </c>
      <c r="FD38" s="42">
        <v>181.61</v>
      </c>
      <c r="FE38" s="42">
        <v>161.63</v>
      </c>
      <c r="FF38" s="42">
        <v>146.61000000000001</v>
      </c>
      <c r="FG38" s="42">
        <v>133.29</v>
      </c>
      <c r="FH38" s="42">
        <v>122.16</v>
      </c>
      <c r="FI38" s="42">
        <v>112.71</v>
      </c>
      <c r="FJ38" s="42">
        <v>104.65</v>
      </c>
      <c r="FK38" s="42">
        <v>99.1</v>
      </c>
      <c r="FL38" s="42">
        <v>92.79</v>
      </c>
      <c r="FM38" s="42">
        <v>87.22</v>
      </c>
      <c r="FN38" s="42">
        <v>82.26</v>
      </c>
      <c r="FO38" s="42">
        <v>77.83</v>
      </c>
      <c r="FP38" s="42"/>
      <c r="FQ38" s="42"/>
      <c r="FR38" s="42"/>
      <c r="GX38" s="34">
        <v>51</v>
      </c>
      <c r="GY38" s="42">
        <v>103.26</v>
      </c>
      <c r="GZ38" s="42">
        <v>96.36</v>
      </c>
      <c r="HA38" s="42">
        <v>90.62</v>
      </c>
      <c r="HB38" s="42">
        <v>85.71</v>
      </c>
      <c r="HC38" s="42">
        <v>81.72</v>
      </c>
      <c r="HD38" s="42">
        <v>78.489999999999995</v>
      </c>
      <c r="HE38" s="42">
        <v>75.709999999999994</v>
      </c>
      <c r="HF38" s="42">
        <v>73.430000000000007</v>
      </c>
      <c r="HG38" s="42">
        <v>71.37</v>
      </c>
      <c r="HH38" s="42">
        <v>69.58</v>
      </c>
      <c r="IE38" s="34">
        <v>51</v>
      </c>
      <c r="IF38" s="34">
        <v>827</v>
      </c>
      <c r="IH38" s="30">
        <v>51</v>
      </c>
      <c r="II38" s="38">
        <v>983.2</v>
      </c>
      <c r="IJ38" s="38">
        <v>231.69</v>
      </c>
      <c r="IL38" s="30">
        <v>51</v>
      </c>
      <c r="IM38" s="43">
        <v>836.89</v>
      </c>
      <c r="IN38" s="43">
        <v>196.85</v>
      </c>
      <c r="IO38" s="43">
        <v>117.99</v>
      </c>
      <c r="JR38" s="34">
        <v>51</v>
      </c>
      <c r="JS38" s="42">
        <v>4.93</v>
      </c>
      <c r="JT38" s="42">
        <v>4.24</v>
      </c>
      <c r="JU38" s="42">
        <v>3.75</v>
      </c>
      <c r="JV38" s="42">
        <v>3.39</v>
      </c>
      <c r="JW38" s="42">
        <v>3.11</v>
      </c>
      <c r="JX38" s="42">
        <v>2.89</v>
      </c>
      <c r="JY38" s="42">
        <v>2.71</v>
      </c>
      <c r="JZ38" s="42">
        <v>2.56</v>
      </c>
      <c r="KA38" s="42">
        <v>2.4300000000000002</v>
      </c>
      <c r="KB38" s="42">
        <v>2.33</v>
      </c>
      <c r="KC38" s="42">
        <v>2.2400000000000002</v>
      </c>
      <c r="KD38" s="42">
        <v>2.17</v>
      </c>
      <c r="KE38" s="42">
        <v>2.1</v>
      </c>
      <c r="KF38" s="42">
        <v>2.0499999999999998</v>
      </c>
      <c r="KG38" s="42">
        <v>2</v>
      </c>
      <c r="KH38" s="42"/>
      <c r="KI38" s="42"/>
      <c r="KJ38" s="42"/>
    </row>
    <row r="39" spans="1:305" ht="19.8" hidden="1" customHeight="1" x14ac:dyDescent="0.4">
      <c r="A39" s="64"/>
      <c r="B39" s="64"/>
      <c r="C39" s="64"/>
      <c r="D39" s="65"/>
      <c r="E39" s="57"/>
      <c r="AU39" s="26" t="s">
        <v>28</v>
      </c>
      <c r="BB39" s="34">
        <v>38</v>
      </c>
      <c r="BC39" s="42">
        <v>120.8</v>
      </c>
      <c r="BD39" s="42">
        <v>102.1</v>
      </c>
      <c r="BE39" s="42">
        <v>88.35</v>
      </c>
      <c r="BP39" s="34">
        <v>39</v>
      </c>
      <c r="BQ39" s="42">
        <v>26.18</v>
      </c>
      <c r="BR39" s="42">
        <v>26.18</v>
      </c>
      <c r="BS39" s="42">
        <v>26.18</v>
      </c>
      <c r="BT39" s="42">
        <v>26.18</v>
      </c>
      <c r="BU39" s="42">
        <v>26.33</v>
      </c>
      <c r="BV39" s="42">
        <v>26.33</v>
      </c>
      <c r="BW39" s="42">
        <v>26.33</v>
      </c>
      <c r="BY39" s="34">
        <v>52</v>
      </c>
      <c r="BZ39" s="42">
        <v>226.55</v>
      </c>
      <c r="CA39" s="42">
        <v>190.04</v>
      </c>
      <c r="CB39" s="42">
        <v>164.87</v>
      </c>
      <c r="CC39" s="42">
        <v>145.47</v>
      </c>
      <c r="CD39" s="42">
        <v>130.46</v>
      </c>
      <c r="CE39" s="42">
        <v>118.59</v>
      </c>
      <c r="CF39" s="42">
        <v>110</v>
      </c>
      <c r="CG39" s="42">
        <v>102.04</v>
      </c>
      <c r="CH39" s="42">
        <v>94.42</v>
      </c>
      <c r="CI39" s="42">
        <v>89.35</v>
      </c>
      <c r="CJ39" s="42">
        <v>85.31</v>
      </c>
      <c r="CK39" s="42">
        <v>81.8</v>
      </c>
      <c r="CL39" s="42">
        <v>77.62</v>
      </c>
      <c r="CM39" s="42">
        <v>75.27</v>
      </c>
      <c r="CN39" s="42"/>
      <c r="CO39" s="42"/>
      <c r="CP39" s="42"/>
      <c r="CQ39" s="42"/>
      <c r="CR39" s="42"/>
      <c r="CS39" s="42"/>
      <c r="CT39" s="42"/>
      <c r="CU39" s="42"/>
      <c r="CV39" s="42"/>
      <c r="CW39" s="42"/>
      <c r="CX39" s="42"/>
      <c r="CY39" s="42"/>
      <c r="DK39" s="34">
        <v>52</v>
      </c>
      <c r="DL39" s="42">
        <v>104.35</v>
      </c>
      <c r="DM39" s="42">
        <v>100.4</v>
      </c>
      <c r="DN39" s="42">
        <v>97.15</v>
      </c>
      <c r="DO39" s="42">
        <v>94.45</v>
      </c>
      <c r="DP39" s="42"/>
      <c r="DQ39" s="42"/>
      <c r="DR39" s="42"/>
      <c r="DS39" s="42"/>
      <c r="DT39" s="42"/>
      <c r="DU39" s="42"/>
      <c r="DV39" s="42"/>
      <c r="DW39" s="42"/>
      <c r="DX39" s="42"/>
      <c r="DY39" s="42"/>
      <c r="DZ39" s="42"/>
      <c r="EA39" s="42"/>
      <c r="EZ39" s="34">
        <v>52</v>
      </c>
      <c r="FA39" s="42">
        <v>291.49</v>
      </c>
      <c r="FB39" s="42">
        <v>243.39</v>
      </c>
      <c r="FC39" s="42">
        <v>209.01</v>
      </c>
      <c r="FD39" s="42">
        <v>183.17</v>
      </c>
      <c r="FE39" s="42">
        <v>163.02000000000001</v>
      </c>
      <c r="FF39" s="42">
        <v>147.88999999999999</v>
      </c>
      <c r="FG39" s="42">
        <v>134.44999999999999</v>
      </c>
      <c r="FH39" s="42">
        <v>123.23</v>
      </c>
      <c r="FI39" s="42">
        <v>113.78</v>
      </c>
      <c r="FJ39" s="42">
        <v>105.63</v>
      </c>
      <c r="FK39" s="42">
        <v>100.04</v>
      </c>
      <c r="FL39" s="42">
        <v>93.67</v>
      </c>
      <c r="FM39" s="42">
        <v>88.06</v>
      </c>
      <c r="FN39" s="42">
        <v>83.07</v>
      </c>
      <c r="FO39" s="42"/>
      <c r="FP39" s="42"/>
      <c r="FQ39" s="42"/>
      <c r="FR39" s="42"/>
      <c r="GX39" s="34">
        <v>52</v>
      </c>
      <c r="GY39" s="42">
        <v>105.44</v>
      </c>
      <c r="GZ39" s="42">
        <v>98.51</v>
      </c>
      <c r="HA39" s="42">
        <v>92.74</v>
      </c>
      <c r="HB39" s="42">
        <v>87.81</v>
      </c>
      <c r="HC39" s="42">
        <v>83.82</v>
      </c>
      <c r="HD39" s="42">
        <v>80.7</v>
      </c>
      <c r="HE39" s="42">
        <v>77.91</v>
      </c>
      <c r="HF39" s="42">
        <v>75.66</v>
      </c>
      <c r="HG39" s="42">
        <v>73.61</v>
      </c>
      <c r="HH39" s="42"/>
      <c r="IE39" s="34">
        <v>52</v>
      </c>
      <c r="IF39" s="34">
        <v>838</v>
      </c>
      <c r="IH39" s="30">
        <v>52</v>
      </c>
      <c r="II39" s="38">
        <v>983.75</v>
      </c>
      <c r="IJ39" s="38">
        <v>232.17</v>
      </c>
      <c r="IL39" s="30">
        <v>52</v>
      </c>
      <c r="IM39" s="43">
        <v>836.94</v>
      </c>
      <c r="IN39" s="43">
        <v>196.89</v>
      </c>
      <c r="IO39" s="43">
        <v>118.35</v>
      </c>
      <c r="IQ39" s="49" t="s">
        <v>113</v>
      </c>
      <c r="IR39" s="49"/>
      <c r="IS39" s="49"/>
      <c r="IT39" s="49"/>
      <c r="IU39" s="49"/>
      <c r="IV39" s="49"/>
      <c r="IW39" s="49"/>
      <c r="IX39" s="49"/>
      <c r="IY39" s="49"/>
      <c r="IZ39" s="49"/>
      <c r="JA39" s="49"/>
      <c r="JB39" s="49"/>
      <c r="JC39" s="49"/>
      <c r="JD39" s="49"/>
      <c r="JE39" s="49"/>
      <c r="JF39" s="49"/>
      <c r="JG39" s="49"/>
      <c r="JH39" s="49"/>
      <c r="JI39" s="49"/>
      <c r="JJ39" s="49"/>
      <c r="JK39" s="49"/>
      <c r="JL39" s="49"/>
      <c r="JM39" s="49"/>
      <c r="JN39" s="49"/>
      <c r="JO39" s="49"/>
      <c r="JP39" s="49"/>
      <c r="JR39" s="34">
        <v>52</v>
      </c>
      <c r="JS39" s="42">
        <v>4.79</v>
      </c>
      <c r="JT39" s="42">
        <v>4.12</v>
      </c>
      <c r="JU39" s="42">
        <v>3.65</v>
      </c>
      <c r="JV39" s="42">
        <v>3.29</v>
      </c>
      <c r="JW39" s="42">
        <v>3.02</v>
      </c>
      <c r="JX39" s="42">
        <v>2.81</v>
      </c>
      <c r="JY39" s="42">
        <v>2.63</v>
      </c>
      <c r="JZ39" s="42">
        <v>2.4900000000000002</v>
      </c>
      <c r="KA39" s="42">
        <v>2.37</v>
      </c>
      <c r="KB39" s="42">
        <v>2.27</v>
      </c>
      <c r="KC39" s="42">
        <v>2.19</v>
      </c>
      <c r="KD39" s="42">
        <v>2.11</v>
      </c>
      <c r="KE39" s="42">
        <v>2.0499999999999998</v>
      </c>
      <c r="KF39" s="42">
        <v>2</v>
      </c>
      <c r="KG39" s="42"/>
      <c r="KH39" s="42"/>
      <c r="KI39" s="42"/>
      <c r="KJ39" s="42"/>
    </row>
    <row r="40" spans="1:305" ht="17.399999999999999" hidden="1" x14ac:dyDescent="0.4">
      <c r="A40" s="64"/>
      <c r="B40" s="64"/>
      <c r="C40" s="64"/>
      <c r="D40" s="65"/>
      <c r="E40" s="57"/>
      <c r="AU40" s="30" t="s">
        <v>13</v>
      </c>
      <c r="AV40" s="32" t="s">
        <v>50</v>
      </c>
      <c r="AW40" s="32" t="s">
        <v>53</v>
      </c>
      <c r="AX40" s="32" t="s">
        <v>51</v>
      </c>
      <c r="AY40" s="32" t="s">
        <v>88</v>
      </c>
      <c r="AZ40" s="32" t="s">
        <v>54</v>
      </c>
      <c r="BB40" s="34">
        <v>39</v>
      </c>
      <c r="BC40" s="42">
        <v>121.8</v>
      </c>
      <c r="BD40" s="42">
        <v>103.35</v>
      </c>
      <c r="BE40" s="42">
        <v>89.95</v>
      </c>
      <c r="BP40" s="34">
        <v>40</v>
      </c>
      <c r="BQ40" s="42">
        <v>25.54</v>
      </c>
      <c r="BR40" s="42">
        <v>25.54</v>
      </c>
      <c r="BS40" s="42">
        <v>25.54</v>
      </c>
      <c r="BT40" s="42">
        <v>25.54</v>
      </c>
      <c r="BU40" s="42">
        <v>25.69</v>
      </c>
      <c r="BV40" s="42">
        <v>25.69</v>
      </c>
      <c r="BW40" s="42">
        <v>25.69</v>
      </c>
      <c r="BY40" s="34">
        <v>53</v>
      </c>
      <c r="BZ40" s="42">
        <v>227.29</v>
      </c>
      <c r="CA40" s="42">
        <v>190.9</v>
      </c>
      <c r="CB40" s="42">
        <v>166.03</v>
      </c>
      <c r="CC40" s="42">
        <v>146.61000000000001</v>
      </c>
      <c r="CD40" s="42">
        <v>131.6</v>
      </c>
      <c r="CE40" s="42">
        <v>119.79</v>
      </c>
      <c r="CF40" s="42">
        <v>111.22</v>
      </c>
      <c r="CG40" s="42">
        <v>103.13</v>
      </c>
      <c r="CH40" s="42">
        <v>95.78</v>
      </c>
      <c r="CI40" s="42">
        <v>90.95</v>
      </c>
      <c r="CJ40" s="42">
        <v>87.1</v>
      </c>
      <c r="CK40" s="42">
        <v>83.58</v>
      </c>
      <c r="CL40" s="42">
        <v>79.819999999999993</v>
      </c>
      <c r="DK40" s="34">
        <v>53</v>
      </c>
      <c r="DL40" s="42">
        <v>107.4</v>
      </c>
      <c r="DM40" s="42">
        <v>103.65</v>
      </c>
      <c r="DN40" s="42">
        <v>100.55</v>
      </c>
      <c r="DO40" s="42"/>
      <c r="DP40" s="42"/>
      <c r="DQ40" s="42"/>
      <c r="DR40" s="42"/>
      <c r="DS40" s="42"/>
      <c r="DT40" s="42"/>
      <c r="DU40" s="42"/>
      <c r="DV40" s="42"/>
      <c r="DW40" s="42"/>
      <c r="DX40" s="42"/>
      <c r="DY40" s="42"/>
      <c r="DZ40" s="42"/>
      <c r="EA40" s="42"/>
      <c r="EZ40" s="34">
        <v>53</v>
      </c>
      <c r="FA40" s="42">
        <v>293.99</v>
      </c>
      <c r="FB40" s="42">
        <v>245.49</v>
      </c>
      <c r="FC40" s="42">
        <v>210.81</v>
      </c>
      <c r="FD40" s="42">
        <v>184.76</v>
      </c>
      <c r="FE40" s="42">
        <v>164.43</v>
      </c>
      <c r="FF40" s="42">
        <v>149.16999999999999</v>
      </c>
      <c r="FG40" s="42">
        <v>135.63</v>
      </c>
      <c r="FH40" s="42">
        <v>124.39</v>
      </c>
      <c r="FI40" s="42">
        <v>114.83</v>
      </c>
      <c r="FJ40" s="42">
        <v>106.61</v>
      </c>
      <c r="FK40" s="42">
        <v>100.98</v>
      </c>
      <c r="FL40" s="42">
        <v>94.56</v>
      </c>
      <c r="FM40" s="42">
        <v>88.91</v>
      </c>
      <c r="FN40" s="42"/>
      <c r="FO40" s="42"/>
      <c r="FP40" s="42"/>
      <c r="FQ40" s="42"/>
      <c r="FR40" s="42"/>
      <c r="GX40" s="34">
        <v>53</v>
      </c>
      <c r="GY40" s="42">
        <v>107.76</v>
      </c>
      <c r="GZ40" s="42">
        <v>100.79</v>
      </c>
      <c r="HA40" s="42">
        <v>95</v>
      </c>
      <c r="HB40" s="42">
        <v>90.1</v>
      </c>
      <c r="HC40" s="42">
        <v>86.11</v>
      </c>
      <c r="HD40" s="42">
        <v>83.07</v>
      </c>
      <c r="HE40" s="42">
        <v>80.290000000000006</v>
      </c>
      <c r="HF40" s="42">
        <v>78</v>
      </c>
      <c r="HG40" s="42"/>
      <c r="HH40" s="42"/>
      <c r="IE40" s="34">
        <v>53</v>
      </c>
      <c r="IF40" s="34">
        <v>848</v>
      </c>
      <c r="IH40" s="30">
        <v>53</v>
      </c>
      <c r="II40" s="38">
        <v>984.31</v>
      </c>
      <c r="IJ40" s="38">
        <v>232.66</v>
      </c>
      <c r="IL40" s="30">
        <v>53</v>
      </c>
      <c r="IM40" s="43">
        <v>836.99</v>
      </c>
      <c r="IN40" s="43">
        <v>196.92</v>
      </c>
      <c r="IO40" s="43">
        <v>118.72</v>
      </c>
      <c r="IQ40" s="52" t="s">
        <v>112</v>
      </c>
      <c r="IR40" s="52">
        <v>26</v>
      </c>
      <c r="IS40" s="52">
        <v>27</v>
      </c>
      <c r="IT40" s="52">
        <v>28</v>
      </c>
      <c r="IU40" s="52">
        <v>29</v>
      </c>
      <c r="IV40" s="52">
        <v>30</v>
      </c>
      <c r="IW40" s="52">
        <v>31</v>
      </c>
      <c r="IX40" s="52">
        <v>32</v>
      </c>
      <c r="IY40" s="52">
        <v>33</v>
      </c>
      <c r="IZ40" s="52">
        <v>34</v>
      </c>
      <c r="JA40" s="52">
        <v>35</v>
      </c>
      <c r="JB40" s="52">
        <v>36</v>
      </c>
      <c r="JC40" s="52">
        <v>37</v>
      </c>
      <c r="JD40" s="52">
        <v>38</v>
      </c>
      <c r="JE40" s="52">
        <v>39</v>
      </c>
      <c r="JF40" s="52">
        <v>40</v>
      </c>
      <c r="JG40" s="52">
        <v>41</v>
      </c>
      <c r="JH40" s="52">
        <v>42</v>
      </c>
      <c r="JI40" s="52">
        <v>43</v>
      </c>
      <c r="JJ40" s="52">
        <v>44</v>
      </c>
      <c r="JK40" s="52">
        <v>45</v>
      </c>
      <c r="JL40" s="52">
        <v>46</v>
      </c>
      <c r="JM40" s="52">
        <v>47</v>
      </c>
      <c r="JN40" s="52">
        <v>48</v>
      </c>
      <c r="JO40" s="52">
        <v>49</v>
      </c>
      <c r="JP40" s="52">
        <v>50</v>
      </c>
      <c r="JR40" s="34">
        <v>53</v>
      </c>
      <c r="JS40" s="42">
        <v>4.6399999999999997</v>
      </c>
      <c r="JT40" s="42">
        <v>3.99</v>
      </c>
      <c r="JU40" s="42">
        <v>3.53</v>
      </c>
      <c r="JV40" s="42">
        <v>3.19</v>
      </c>
      <c r="JW40" s="42">
        <v>2.93</v>
      </c>
      <c r="JX40" s="42">
        <v>2.72</v>
      </c>
      <c r="JY40" s="42">
        <v>2.56</v>
      </c>
      <c r="JZ40" s="42">
        <v>2.42</v>
      </c>
      <c r="KA40" s="42">
        <v>2.2999999999999998</v>
      </c>
      <c r="KB40" s="42">
        <v>2.21</v>
      </c>
      <c r="KC40" s="42">
        <v>2.13</v>
      </c>
      <c r="KD40" s="42">
        <v>2.06</v>
      </c>
      <c r="KE40" s="42">
        <v>2</v>
      </c>
      <c r="KF40" s="42"/>
      <c r="KG40" s="42"/>
      <c r="KH40" s="42"/>
      <c r="KI40" s="42"/>
      <c r="KJ40" s="42"/>
    </row>
    <row r="41" spans="1:305" ht="19.8" hidden="1" customHeight="1" x14ac:dyDescent="0.4">
      <c r="A41" s="64"/>
      <c r="B41" s="64"/>
      <c r="C41" s="64"/>
      <c r="D41" s="65"/>
      <c r="E41" s="57"/>
      <c r="AU41" s="38">
        <v>5</v>
      </c>
      <c r="AV41" s="43">
        <v>945.8</v>
      </c>
      <c r="AW41" s="43">
        <v>236.42</v>
      </c>
      <c r="AX41" s="43">
        <v>124.35</v>
      </c>
      <c r="AY41" s="43">
        <v>61.65</v>
      </c>
      <c r="AZ41" s="43">
        <v>20.43</v>
      </c>
      <c r="BB41" s="34">
        <v>40</v>
      </c>
      <c r="BC41" s="42">
        <v>122.85</v>
      </c>
      <c r="BD41" s="42">
        <v>104.75</v>
      </c>
      <c r="BE41" s="42">
        <v>91.7</v>
      </c>
      <c r="BY41" s="34">
        <v>54</v>
      </c>
      <c r="BZ41" s="42">
        <v>228.07</v>
      </c>
      <c r="CA41" s="42">
        <v>191.04</v>
      </c>
      <c r="CB41" s="42">
        <v>167.29</v>
      </c>
      <c r="CC41" s="42">
        <v>147.83000000000001</v>
      </c>
      <c r="CD41" s="42">
        <v>132.81</v>
      </c>
      <c r="CE41" s="42">
        <v>121.08</v>
      </c>
      <c r="CF41" s="42">
        <v>112.52</v>
      </c>
      <c r="CG41" s="42">
        <v>104.26</v>
      </c>
      <c r="CH41" s="42">
        <v>97.3</v>
      </c>
      <c r="CI41" s="42">
        <v>92.75</v>
      </c>
      <c r="CJ41" s="42">
        <v>88.98</v>
      </c>
      <c r="CK41" s="42">
        <v>85.48</v>
      </c>
      <c r="CL41" s="42"/>
      <c r="DK41" s="34">
        <v>54</v>
      </c>
      <c r="DL41" s="42">
        <v>110.95</v>
      </c>
      <c r="DM41" s="42">
        <v>107.35</v>
      </c>
      <c r="DN41" s="42"/>
      <c r="DO41" s="42"/>
      <c r="DP41" s="42"/>
      <c r="DQ41" s="42"/>
      <c r="DR41" s="42"/>
      <c r="DS41" s="42"/>
      <c r="DT41" s="42"/>
      <c r="DU41" s="42"/>
      <c r="DV41" s="42"/>
      <c r="DW41" s="42"/>
      <c r="DX41" s="42"/>
      <c r="DY41" s="42"/>
      <c r="DZ41" s="42"/>
      <c r="EA41" s="42"/>
      <c r="EZ41" s="34">
        <v>54</v>
      </c>
      <c r="FA41" s="42">
        <v>296.52999999999997</v>
      </c>
      <c r="FB41" s="42">
        <v>247.61</v>
      </c>
      <c r="FC41" s="42">
        <v>212.63</v>
      </c>
      <c r="FD41" s="42">
        <v>186.35</v>
      </c>
      <c r="FE41" s="42">
        <v>165.86</v>
      </c>
      <c r="FF41" s="42">
        <v>150.47</v>
      </c>
      <c r="FG41" s="42">
        <v>136.9</v>
      </c>
      <c r="FH41" s="42">
        <v>125.54</v>
      </c>
      <c r="FI41" s="42">
        <v>115.89</v>
      </c>
      <c r="FJ41" s="42">
        <v>107.58</v>
      </c>
      <c r="FK41" s="42">
        <v>101.92</v>
      </c>
      <c r="FL41" s="42">
        <v>95.47</v>
      </c>
      <c r="FM41" s="42"/>
      <c r="FN41" s="42"/>
      <c r="FO41" s="42"/>
      <c r="FP41" s="42"/>
      <c r="FQ41" s="42"/>
      <c r="FR41" s="42"/>
      <c r="GX41" s="34">
        <v>54</v>
      </c>
      <c r="GY41" s="42">
        <v>110.23</v>
      </c>
      <c r="GZ41" s="42">
        <v>103.22</v>
      </c>
      <c r="HA41" s="42">
        <v>97.44</v>
      </c>
      <c r="HB41" s="42">
        <v>92.6</v>
      </c>
      <c r="HC41" s="42">
        <v>88.63</v>
      </c>
      <c r="HD41" s="42">
        <v>85.59</v>
      </c>
      <c r="HE41" s="42">
        <v>82.88</v>
      </c>
      <c r="HF41" s="42"/>
      <c r="HG41" s="42"/>
      <c r="HH41" s="42"/>
      <c r="IE41" s="34">
        <v>54</v>
      </c>
      <c r="IF41" s="34">
        <v>859</v>
      </c>
      <c r="IH41" s="30">
        <v>54</v>
      </c>
      <c r="II41" s="38">
        <v>984.86</v>
      </c>
      <c r="IJ41" s="38">
        <v>233.14</v>
      </c>
      <c r="IL41" s="30">
        <v>54</v>
      </c>
      <c r="IM41" s="43">
        <v>837.04</v>
      </c>
      <c r="IN41" s="43">
        <v>196.96</v>
      </c>
      <c r="IO41" s="43">
        <v>119.08</v>
      </c>
      <c r="IQ41" s="52">
        <v>11</v>
      </c>
      <c r="IR41" s="53">
        <v>2.5</v>
      </c>
      <c r="IS41" s="53">
        <v>2.5</v>
      </c>
      <c r="IT41" s="53">
        <v>2.5</v>
      </c>
      <c r="IU41" s="53">
        <v>2.5</v>
      </c>
      <c r="IV41" s="53">
        <v>2.5</v>
      </c>
      <c r="IW41" s="53">
        <v>2.6</v>
      </c>
      <c r="IX41" s="53">
        <v>2.6</v>
      </c>
      <c r="IY41" s="53">
        <v>2.6</v>
      </c>
      <c r="IZ41" s="53">
        <v>2.6</v>
      </c>
      <c r="JA41" s="53">
        <v>2.6</v>
      </c>
      <c r="JB41" s="53">
        <v>2.8</v>
      </c>
      <c r="JC41" s="53">
        <v>2.8</v>
      </c>
      <c r="JD41" s="53">
        <v>2.8</v>
      </c>
      <c r="JE41" s="53">
        <v>2.8</v>
      </c>
      <c r="JF41" s="53">
        <v>2.8</v>
      </c>
      <c r="JG41" s="53">
        <v>3.2</v>
      </c>
      <c r="JH41" s="53">
        <v>3.2</v>
      </c>
      <c r="JI41" s="53">
        <v>3.2</v>
      </c>
      <c r="JJ41" s="53">
        <v>3.2</v>
      </c>
      <c r="JK41" s="53">
        <v>3.2</v>
      </c>
      <c r="JL41" s="53">
        <v>4.8</v>
      </c>
      <c r="JM41" s="53">
        <v>4.8</v>
      </c>
      <c r="JN41" s="53">
        <v>4.8</v>
      </c>
      <c r="JO41" s="53">
        <v>4.8</v>
      </c>
      <c r="JP41" s="53">
        <v>4.8</v>
      </c>
      <c r="JR41" s="34">
        <v>54</v>
      </c>
      <c r="JS41" s="42">
        <v>4.4800000000000004</v>
      </c>
      <c r="JT41" s="42">
        <v>3.86</v>
      </c>
      <c r="JU41" s="42">
        <v>3.41</v>
      </c>
      <c r="JV41" s="42">
        <v>3.09</v>
      </c>
      <c r="JW41" s="42">
        <v>2.83</v>
      </c>
      <c r="JX41" s="42">
        <v>2.64</v>
      </c>
      <c r="JY41" s="42">
        <v>2.4700000000000002</v>
      </c>
      <c r="JZ41" s="42">
        <v>2.34</v>
      </c>
      <c r="KA41" s="42">
        <v>2.23</v>
      </c>
      <c r="KB41" s="42">
        <v>2.14</v>
      </c>
      <c r="KC41" s="42">
        <v>2.0699999999999998</v>
      </c>
      <c r="KD41" s="42">
        <v>2</v>
      </c>
      <c r="KE41" s="42"/>
      <c r="KF41" s="42"/>
      <c r="KG41" s="42"/>
      <c r="KH41" s="42"/>
      <c r="KI41" s="42"/>
      <c r="KJ41" s="42"/>
    </row>
    <row r="42" spans="1:305" ht="19.8" hidden="1" customHeight="1" x14ac:dyDescent="0.4">
      <c r="A42" s="64"/>
      <c r="B42" s="64"/>
      <c r="C42" s="64"/>
      <c r="D42" s="65"/>
      <c r="E42" s="57"/>
      <c r="AU42" s="38">
        <v>6</v>
      </c>
      <c r="AV42" s="43">
        <v>917.84</v>
      </c>
      <c r="AW42" s="43">
        <v>197.59</v>
      </c>
      <c r="AX42" s="43">
        <v>103.92</v>
      </c>
      <c r="AY42" s="43">
        <v>51.52</v>
      </c>
      <c r="AZ42" s="43">
        <v>17.079999999999998</v>
      </c>
      <c r="BB42" s="34">
        <v>41</v>
      </c>
      <c r="BC42" s="42">
        <v>124.05</v>
      </c>
      <c r="BD42" s="42">
        <v>106.35</v>
      </c>
      <c r="BE42" s="42">
        <v>93.7</v>
      </c>
      <c r="BY42" s="34">
        <v>55</v>
      </c>
      <c r="BZ42" s="42">
        <v>228.89</v>
      </c>
      <c r="CA42" s="42">
        <v>192.88</v>
      </c>
      <c r="CB42" s="42">
        <v>168.65</v>
      </c>
      <c r="CC42" s="42">
        <v>149.15</v>
      </c>
      <c r="CD42" s="42">
        <v>134.09</v>
      </c>
      <c r="CE42" s="42">
        <v>122.47</v>
      </c>
      <c r="CF42" s="42">
        <v>113.9</v>
      </c>
      <c r="CG42" s="42">
        <v>105.43</v>
      </c>
      <c r="CH42" s="42">
        <v>99.02</v>
      </c>
      <c r="CI42" s="42">
        <v>94.75</v>
      </c>
      <c r="CJ42" s="42">
        <v>91.1</v>
      </c>
      <c r="CK42" s="42"/>
      <c r="CL42" s="42"/>
      <c r="DK42" s="34">
        <v>55</v>
      </c>
      <c r="DL42" s="42">
        <v>114.9</v>
      </c>
      <c r="DM42" s="42"/>
      <c r="DN42" s="42"/>
      <c r="DO42" s="42"/>
      <c r="DP42" s="42"/>
      <c r="DQ42" s="42"/>
      <c r="DR42" s="42"/>
      <c r="DS42" s="42"/>
      <c r="DT42" s="42"/>
      <c r="DU42" s="42"/>
      <c r="DV42" s="42"/>
      <c r="DW42" s="42"/>
      <c r="DX42" s="42"/>
      <c r="DY42" s="42"/>
      <c r="DZ42" s="42"/>
      <c r="EA42" s="42"/>
      <c r="EZ42" s="34">
        <v>55</v>
      </c>
      <c r="FA42" s="42">
        <v>299.10000000000002</v>
      </c>
      <c r="FB42" s="42">
        <v>249.75</v>
      </c>
      <c r="FC42" s="42">
        <v>214.47</v>
      </c>
      <c r="FD42" s="42">
        <v>187.96</v>
      </c>
      <c r="FE42" s="42">
        <v>167.29</v>
      </c>
      <c r="FF42" s="42">
        <v>151.88</v>
      </c>
      <c r="FG42" s="42">
        <v>138.16</v>
      </c>
      <c r="FH42" s="42">
        <v>126.68</v>
      </c>
      <c r="FI42" s="42">
        <v>116.94</v>
      </c>
      <c r="FJ42" s="42">
        <v>108.57</v>
      </c>
      <c r="FK42" s="42">
        <v>102.88</v>
      </c>
      <c r="FL42" s="42"/>
      <c r="FM42" s="42"/>
      <c r="FN42" s="42"/>
      <c r="FO42" s="42"/>
      <c r="FP42" s="42"/>
      <c r="FQ42" s="42"/>
      <c r="FR42" s="42"/>
      <c r="GX42" s="34">
        <v>55</v>
      </c>
      <c r="GY42" s="42">
        <v>112.85</v>
      </c>
      <c r="GZ42" s="42">
        <v>105.8</v>
      </c>
      <c r="HA42" s="42">
        <v>100.09</v>
      </c>
      <c r="HB42" s="42">
        <v>95.36</v>
      </c>
      <c r="HC42" s="42">
        <v>91.42</v>
      </c>
      <c r="HD42" s="42">
        <v>88.26</v>
      </c>
      <c r="HE42" s="42"/>
      <c r="HF42" s="42"/>
      <c r="HG42" s="42"/>
      <c r="HH42" s="42"/>
      <c r="IE42" s="34">
        <v>55</v>
      </c>
      <c r="IF42" s="34">
        <v>869</v>
      </c>
      <c r="IH42" s="30">
        <v>55</v>
      </c>
      <c r="II42" s="38">
        <v>985.41</v>
      </c>
      <c r="IJ42" s="38">
        <v>233.63</v>
      </c>
      <c r="IL42" s="30">
        <v>55</v>
      </c>
      <c r="IM42" s="43">
        <v>837.09</v>
      </c>
      <c r="IN42" s="43">
        <v>196.99</v>
      </c>
      <c r="IO42" s="43">
        <v>119.45</v>
      </c>
      <c r="IQ42" s="52">
        <v>12</v>
      </c>
      <c r="IR42" s="53">
        <v>2.5</v>
      </c>
      <c r="IS42" s="53">
        <v>2.5</v>
      </c>
      <c r="IT42" s="53">
        <v>2.5</v>
      </c>
      <c r="IU42" s="53">
        <v>2.5</v>
      </c>
      <c r="IV42" s="53">
        <v>2.5</v>
      </c>
      <c r="IW42" s="53">
        <v>2.6</v>
      </c>
      <c r="IX42" s="53">
        <v>2.6</v>
      </c>
      <c r="IY42" s="53">
        <v>2.6</v>
      </c>
      <c r="IZ42" s="53">
        <v>2.6</v>
      </c>
      <c r="JA42" s="53">
        <v>2.6</v>
      </c>
      <c r="JB42" s="53">
        <v>2.8</v>
      </c>
      <c r="JC42" s="53">
        <v>2.8</v>
      </c>
      <c r="JD42" s="53">
        <v>2.8</v>
      </c>
      <c r="JE42" s="53">
        <v>2.8</v>
      </c>
      <c r="JF42" s="53">
        <v>2.8</v>
      </c>
      <c r="JG42" s="53">
        <v>3.2</v>
      </c>
      <c r="JH42" s="53">
        <v>3.2</v>
      </c>
      <c r="JI42" s="53">
        <v>3.2</v>
      </c>
      <c r="JJ42" s="53">
        <v>3.2</v>
      </c>
      <c r="JK42" s="53">
        <v>3.2</v>
      </c>
      <c r="JL42" s="53">
        <v>4.8</v>
      </c>
      <c r="JM42" s="53">
        <v>4.8</v>
      </c>
      <c r="JN42" s="53">
        <v>4.8</v>
      </c>
      <c r="JO42" s="53">
        <v>4.8</v>
      </c>
      <c r="JP42" s="53">
        <v>4.8</v>
      </c>
      <c r="JR42" s="34">
        <v>55</v>
      </c>
      <c r="JS42" s="42">
        <v>4.3099999999999996</v>
      </c>
      <c r="JT42" s="42">
        <v>3.71</v>
      </c>
      <c r="JU42" s="42">
        <v>3.29</v>
      </c>
      <c r="JV42" s="42">
        <v>2.98</v>
      </c>
      <c r="JW42" s="42">
        <v>2.73</v>
      </c>
      <c r="JX42" s="42">
        <v>2.54</v>
      </c>
      <c r="JY42" s="42">
        <v>2.39</v>
      </c>
      <c r="JZ42" s="42">
        <v>2.2599999999999998</v>
      </c>
      <c r="KA42" s="42">
        <v>2.16</v>
      </c>
      <c r="KB42" s="42">
        <v>2.0699999999999998</v>
      </c>
      <c r="KC42" s="42">
        <v>2</v>
      </c>
      <c r="KD42" s="42"/>
      <c r="KE42" s="42"/>
      <c r="KF42" s="42"/>
      <c r="KG42" s="42"/>
      <c r="KH42" s="42"/>
      <c r="KI42" s="42"/>
      <c r="KJ42" s="42"/>
    </row>
    <row r="43" spans="1:305" ht="19.8" hidden="1" customHeight="1" x14ac:dyDescent="0.4">
      <c r="A43" s="64"/>
      <c r="B43" s="64"/>
      <c r="C43" s="64"/>
      <c r="D43" s="65"/>
      <c r="E43" s="57"/>
      <c r="AU43" s="38">
        <v>7</v>
      </c>
      <c r="AV43" s="43">
        <v>888.68</v>
      </c>
      <c r="AW43" s="43">
        <v>169.57</v>
      </c>
      <c r="AX43" s="43">
        <v>89.19</v>
      </c>
      <c r="AY43" s="43">
        <v>44.22</v>
      </c>
      <c r="AZ43" s="43">
        <v>14.66</v>
      </c>
      <c r="BB43" s="34">
        <v>42</v>
      </c>
      <c r="BC43" s="42">
        <v>125.35</v>
      </c>
      <c r="BD43" s="42">
        <v>108.05</v>
      </c>
      <c r="BE43" s="42">
        <v>95.9</v>
      </c>
      <c r="BY43" s="34">
        <v>56</v>
      </c>
      <c r="BZ43" s="42">
        <v>229.86</v>
      </c>
      <c r="CA43" s="42">
        <v>194.04</v>
      </c>
      <c r="CB43" s="42">
        <v>170.11</v>
      </c>
      <c r="CC43" s="42">
        <v>150.57</v>
      </c>
      <c r="CD43" s="42">
        <v>135.47</v>
      </c>
      <c r="CE43" s="42"/>
      <c r="CF43" s="42"/>
      <c r="CG43" s="42"/>
      <c r="CH43" s="42"/>
      <c r="CI43" s="42"/>
      <c r="CJ43" s="42"/>
      <c r="CK43" s="42"/>
      <c r="CL43" s="42"/>
      <c r="IH43" s="30">
        <v>56</v>
      </c>
      <c r="II43" s="38">
        <v>985.97</v>
      </c>
      <c r="IJ43" s="38">
        <v>234.11</v>
      </c>
      <c r="IL43" s="30">
        <v>56</v>
      </c>
      <c r="IM43" s="43">
        <v>837.14</v>
      </c>
      <c r="IN43" s="43">
        <v>197.03</v>
      </c>
      <c r="IO43" s="43">
        <v>119.81</v>
      </c>
      <c r="IQ43" s="52">
        <v>13</v>
      </c>
      <c r="IR43" s="53">
        <v>2.4</v>
      </c>
      <c r="IS43" s="53">
        <v>2.4</v>
      </c>
      <c r="IT43" s="53">
        <v>2.4</v>
      </c>
      <c r="IU43" s="53">
        <v>2.4</v>
      </c>
      <c r="IV43" s="53">
        <v>2.4</v>
      </c>
      <c r="IW43" s="53">
        <v>2.5499999999999998</v>
      </c>
      <c r="IX43" s="53">
        <v>2.5499999999999998</v>
      </c>
      <c r="IY43" s="53">
        <v>2.5499999999999998</v>
      </c>
      <c r="IZ43" s="53">
        <v>2.5499999999999998</v>
      </c>
      <c r="JA43" s="53">
        <v>2.5499999999999998</v>
      </c>
      <c r="JB43" s="53">
        <v>2.75</v>
      </c>
      <c r="JC43" s="53">
        <v>2.75</v>
      </c>
      <c r="JD43" s="53">
        <v>2.75</v>
      </c>
      <c r="JE43" s="53">
        <v>2.75</v>
      </c>
      <c r="JF43" s="53">
        <v>2.75</v>
      </c>
      <c r="JG43" s="53">
        <v>3.05</v>
      </c>
      <c r="JH43" s="53">
        <v>3.05</v>
      </c>
      <c r="JI43" s="53">
        <v>3.05</v>
      </c>
      <c r="JJ43" s="53">
        <v>3.05</v>
      </c>
      <c r="JK43" s="53">
        <v>3.05</v>
      </c>
      <c r="JL43" s="53">
        <v>4.2</v>
      </c>
      <c r="JM43" s="53">
        <v>4.2</v>
      </c>
      <c r="JN43" s="53">
        <v>4.2</v>
      </c>
      <c r="JO43" s="53">
        <v>4.2</v>
      </c>
      <c r="JP43" s="53">
        <v>4.2</v>
      </c>
    </row>
    <row r="44" spans="1:305" ht="19.8" hidden="1" customHeight="1" x14ac:dyDescent="0.4">
      <c r="A44" s="64"/>
      <c r="B44" s="64"/>
      <c r="C44" s="64"/>
      <c r="D44" s="65"/>
      <c r="E44" s="57"/>
      <c r="AU44" s="38">
        <v>8</v>
      </c>
      <c r="AV44" s="43">
        <v>858.61</v>
      </c>
      <c r="AW44" s="43">
        <v>148.28</v>
      </c>
      <c r="AX44" s="43">
        <v>77.989999999999995</v>
      </c>
      <c r="AY44" s="43">
        <v>38.659999999999997</v>
      </c>
      <c r="AZ44" s="43">
        <v>12.82</v>
      </c>
      <c r="BB44" s="34">
        <v>43</v>
      </c>
      <c r="BC44" s="42">
        <v>126.8</v>
      </c>
      <c r="BD44" s="42">
        <v>109.95</v>
      </c>
      <c r="BE44" s="42">
        <v>98.35</v>
      </c>
      <c r="BY44" s="34">
        <v>57</v>
      </c>
      <c r="BZ44" s="42">
        <v>231.03</v>
      </c>
      <c r="CA44" s="42">
        <v>195.36</v>
      </c>
      <c r="CB44" s="42">
        <v>171.67</v>
      </c>
      <c r="CC44" s="42">
        <v>152.13999999999999</v>
      </c>
      <c r="CD44" s="42">
        <v>137.05000000000001</v>
      </c>
      <c r="CE44" s="42"/>
      <c r="CF44" s="42"/>
      <c r="CG44" s="42"/>
      <c r="CH44" s="42"/>
      <c r="CI44" s="42"/>
      <c r="CJ44" s="42"/>
      <c r="CK44" s="42"/>
      <c r="CL44" s="42"/>
      <c r="IH44" s="30">
        <v>57</v>
      </c>
      <c r="II44" s="38">
        <v>986.52</v>
      </c>
      <c r="IJ44" s="38">
        <v>234.6</v>
      </c>
      <c r="IL44" s="30">
        <v>57</v>
      </c>
      <c r="IM44" s="43">
        <v>837.19</v>
      </c>
      <c r="IN44" s="43">
        <v>197.06</v>
      </c>
      <c r="IO44" s="43">
        <v>120.18</v>
      </c>
      <c r="IQ44" s="52">
        <v>14</v>
      </c>
      <c r="IR44" s="53">
        <v>2.35</v>
      </c>
      <c r="IS44" s="53">
        <v>2.35</v>
      </c>
      <c r="IT44" s="53">
        <v>2.35</v>
      </c>
      <c r="IU44" s="53">
        <v>2.35</v>
      </c>
      <c r="IV44" s="53">
        <v>2.35</v>
      </c>
      <c r="IW44" s="53">
        <v>2.5</v>
      </c>
      <c r="IX44" s="53">
        <v>2.5</v>
      </c>
      <c r="IY44" s="53">
        <v>2.5</v>
      </c>
      <c r="IZ44" s="53">
        <v>2.5</v>
      </c>
      <c r="JA44" s="53">
        <v>2.5</v>
      </c>
      <c r="JB44" s="53">
        <v>2.7</v>
      </c>
      <c r="JC44" s="53">
        <v>2.7</v>
      </c>
      <c r="JD44" s="53">
        <v>2.7</v>
      </c>
      <c r="JE44" s="53">
        <v>2.7</v>
      </c>
      <c r="JF44" s="53">
        <v>2.7</v>
      </c>
      <c r="JG44" s="53">
        <v>2.9</v>
      </c>
      <c r="JH44" s="53">
        <v>2.9</v>
      </c>
      <c r="JI44" s="53">
        <v>2.9</v>
      </c>
      <c r="JJ44" s="53">
        <v>2.9</v>
      </c>
      <c r="JK44" s="53">
        <v>2.9</v>
      </c>
      <c r="JL44" s="53">
        <v>3.8</v>
      </c>
      <c r="JM44" s="53">
        <v>3.8</v>
      </c>
      <c r="JN44" s="53">
        <v>3.8</v>
      </c>
      <c r="JO44" s="53">
        <v>3.8</v>
      </c>
      <c r="JP44" s="53">
        <v>3.8</v>
      </c>
    </row>
    <row r="45" spans="1:305" ht="19.8" hidden="1" customHeight="1" x14ac:dyDescent="0.4">
      <c r="A45" s="64"/>
      <c r="B45" s="64"/>
      <c r="C45" s="64"/>
      <c r="D45" s="65"/>
      <c r="E45" s="57"/>
      <c r="AU45" s="38">
        <v>9</v>
      </c>
      <c r="AV45" s="43">
        <v>850.26</v>
      </c>
      <c r="AW45" s="43">
        <v>135.02000000000001</v>
      </c>
      <c r="AX45" s="43">
        <v>71.010000000000005</v>
      </c>
      <c r="AY45" s="43">
        <v>35.21</v>
      </c>
      <c r="AZ45" s="43">
        <v>11.67</v>
      </c>
      <c r="BB45" s="34">
        <v>44</v>
      </c>
      <c r="BC45" s="42">
        <v>128.4</v>
      </c>
      <c r="BD45" s="42">
        <v>112.05</v>
      </c>
      <c r="BE45" s="42">
        <v>101.1</v>
      </c>
      <c r="BY45" s="34">
        <v>58</v>
      </c>
      <c r="BZ45" s="42">
        <v>232.5</v>
      </c>
      <c r="CA45" s="42">
        <v>196.88</v>
      </c>
      <c r="CB45" s="42">
        <v>173.33</v>
      </c>
      <c r="CC45" s="42">
        <v>153.86000000000001</v>
      </c>
      <c r="CD45" s="42">
        <v>138.94999999999999</v>
      </c>
      <c r="CE45" s="42"/>
      <c r="CF45" s="42"/>
      <c r="CG45" s="42"/>
      <c r="CH45" s="42"/>
      <c r="CI45" s="42"/>
      <c r="CJ45" s="42"/>
      <c r="CK45" s="42"/>
      <c r="CL45" s="42"/>
      <c r="IH45" s="30">
        <v>58</v>
      </c>
      <c r="II45" s="38">
        <v>987.07</v>
      </c>
      <c r="IJ45" s="38">
        <v>235.08</v>
      </c>
      <c r="IL45" s="30">
        <v>58</v>
      </c>
      <c r="IM45" s="43">
        <v>837.24</v>
      </c>
      <c r="IN45" s="43">
        <v>197.1</v>
      </c>
      <c r="IO45" s="43">
        <v>120.55</v>
      </c>
      <c r="IQ45" s="52">
        <v>15</v>
      </c>
      <c r="IR45" s="53">
        <v>2.2999999999999998</v>
      </c>
      <c r="IS45" s="53">
        <v>2.2999999999999998</v>
      </c>
      <c r="IT45" s="53">
        <v>2.2999999999999998</v>
      </c>
      <c r="IU45" s="53">
        <v>2.2999999999999998</v>
      </c>
      <c r="IV45" s="53">
        <v>2.2999999999999998</v>
      </c>
      <c r="IW45" s="53">
        <v>2.4500000000000002</v>
      </c>
      <c r="IX45" s="53">
        <v>2.4500000000000002</v>
      </c>
      <c r="IY45" s="53">
        <v>2.4500000000000002</v>
      </c>
      <c r="IZ45" s="53">
        <v>2.4500000000000002</v>
      </c>
      <c r="JA45" s="53">
        <v>2.4500000000000002</v>
      </c>
      <c r="JB45" s="53">
        <v>2.65</v>
      </c>
      <c r="JC45" s="53">
        <v>2.65</v>
      </c>
      <c r="JD45" s="53">
        <v>2.65</v>
      </c>
      <c r="JE45" s="53">
        <v>2.65</v>
      </c>
      <c r="JF45" s="53">
        <v>2.65</v>
      </c>
      <c r="JG45" s="53">
        <v>2.8</v>
      </c>
      <c r="JH45" s="53">
        <v>2.8</v>
      </c>
      <c r="JI45" s="53">
        <v>2.8</v>
      </c>
      <c r="JJ45" s="53">
        <v>2.8</v>
      </c>
      <c r="JK45" s="53">
        <v>2.8</v>
      </c>
      <c r="JL45" s="53">
        <v>3.3</v>
      </c>
      <c r="JM45" s="53">
        <v>3.3</v>
      </c>
      <c r="JN45" s="53">
        <v>3.3</v>
      </c>
      <c r="JO45" s="53">
        <v>3.3</v>
      </c>
      <c r="JP45" s="53">
        <v>3.3</v>
      </c>
    </row>
    <row r="46" spans="1:305" ht="19.8" hidden="1" customHeight="1" x14ac:dyDescent="0.4">
      <c r="A46" s="64"/>
      <c r="B46" s="64"/>
      <c r="C46" s="64"/>
      <c r="D46" s="65"/>
      <c r="E46" s="57"/>
      <c r="AU46" s="38">
        <v>10</v>
      </c>
      <c r="AV46" s="43">
        <v>819.46</v>
      </c>
      <c r="AW46" s="43">
        <v>121.14</v>
      </c>
      <c r="AX46" s="43">
        <v>63.71</v>
      </c>
      <c r="AY46" s="43">
        <v>31.59</v>
      </c>
      <c r="AZ46" s="43">
        <v>10.47</v>
      </c>
      <c r="BB46" s="34">
        <v>45</v>
      </c>
      <c r="BC46" s="42">
        <v>130.15</v>
      </c>
      <c r="BD46" s="42">
        <v>114.4</v>
      </c>
      <c r="BE46" s="42">
        <v>104.2</v>
      </c>
      <c r="BY46" s="34">
        <v>59</v>
      </c>
      <c r="BZ46" s="42">
        <v>234.37</v>
      </c>
      <c r="CA46" s="42">
        <v>198.08</v>
      </c>
      <c r="CB46" s="42">
        <v>175.09</v>
      </c>
      <c r="CC46" s="42">
        <v>155.78</v>
      </c>
      <c r="CD46" s="42">
        <v>141.22999999999999</v>
      </c>
      <c r="CE46" s="42"/>
      <c r="CF46" s="42"/>
      <c r="CG46" s="42"/>
      <c r="CH46" s="42"/>
      <c r="CI46" s="42"/>
      <c r="CJ46" s="42"/>
      <c r="CK46" s="42"/>
      <c r="CL46" s="42"/>
      <c r="IH46" s="30">
        <v>59</v>
      </c>
      <c r="II46" s="38">
        <v>987.62</v>
      </c>
      <c r="IJ46" s="38">
        <v>235.56</v>
      </c>
      <c r="IL46" s="30">
        <v>59</v>
      </c>
      <c r="IM46" s="43">
        <v>837.29</v>
      </c>
      <c r="IN46" s="43">
        <v>197.13</v>
      </c>
      <c r="IO46" s="43">
        <v>120.91</v>
      </c>
      <c r="IQ46" s="52">
        <v>16</v>
      </c>
      <c r="IR46" s="53">
        <v>2.25</v>
      </c>
      <c r="IS46" s="53">
        <v>2.25</v>
      </c>
      <c r="IT46" s="53">
        <v>2.25</v>
      </c>
      <c r="IU46" s="53">
        <v>2.25</v>
      </c>
      <c r="IV46" s="53">
        <v>2.25</v>
      </c>
      <c r="IW46" s="53">
        <v>2.4</v>
      </c>
      <c r="IX46" s="53">
        <v>2.4</v>
      </c>
      <c r="IY46" s="53">
        <v>2.4</v>
      </c>
      <c r="IZ46" s="53">
        <v>2.4</v>
      </c>
      <c r="JA46" s="53">
        <v>2.4</v>
      </c>
      <c r="JB46" s="53">
        <v>2.5499999999999998</v>
      </c>
      <c r="JC46" s="53">
        <v>2.5499999999999998</v>
      </c>
      <c r="JD46" s="53">
        <v>2.5499999999999998</v>
      </c>
      <c r="JE46" s="53">
        <v>2.5499999999999998</v>
      </c>
      <c r="JF46" s="53">
        <v>2.5499999999999998</v>
      </c>
      <c r="JG46" s="53">
        <v>2.7</v>
      </c>
      <c r="JH46" s="53">
        <v>2.7</v>
      </c>
      <c r="JI46" s="53">
        <v>2.7</v>
      </c>
      <c r="JJ46" s="53">
        <v>2.7</v>
      </c>
      <c r="JK46" s="53">
        <v>2.7</v>
      </c>
      <c r="JL46" s="53">
        <v>3</v>
      </c>
      <c r="JM46" s="53">
        <v>3</v>
      </c>
      <c r="JN46" s="53">
        <v>3</v>
      </c>
      <c r="JO46" s="53">
        <v>3</v>
      </c>
      <c r="JP46" s="53">
        <v>3</v>
      </c>
    </row>
    <row r="47" spans="1:305" ht="19.8" hidden="1" customHeight="1" x14ac:dyDescent="0.4">
      <c r="A47" s="64"/>
      <c r="B47" s="64"/>
      <c r="C47" s="64"/>
      <c r="D47" s="65"/>
      <c r="E47" s="57"/>
      <c r="AU47" s="38">
        <v>11</v>
      </c>
      <c r="AV47" s="43">
        <v>788.21</v>
      </c>
      <c r="AW47" s="43">
        <v>109.57</v>
      </c>
      <c r="AX47" s="43">
        <v>57.63</v>
      </c>
      <c r="AY47" s="43">
        <v>28.57</v>
      </c>
      <c r="AZ47" s="43">
        <v>9.4700000000000006</v>
      </c>
      <c r="BB47" s="34">
        <v>46</v>
      </c>
      <c r="BC47" s="42">
        <v>132.15</v>
      </c>
      <c r="BD47" s="42">
        <v>117.1</v>
      </c>
      <c r="BE47" s="42"/>
      <c r="BY47" s="34">
        <v>60</v>
      </c>
      <c r="BZ47" s="42">
        <v>236.67</v>
      </c>
      <c r="CA47" s="42">
        <v>200.34</v>
      </c>
      <c r="CB47" s="42">
        <v>176.95</v>
      </c>
      <c r="CC47" s="42">
        <v>158</v>
      </c>
      <c r="CD47" s="42">
        <v>144.01</v>
      </c>
      <c r="CE47" s="42"/>
      <c r="CF47" s="42"/>
      <c r="CG47" s="42"/>
      <c r="CH47" s="42"/>
      <c r="CI47" s="42"/>
      <c r="CJ47" s="42"/>
      <c r="CK47" s="42"/>
      <c r="CL47" s="42"/>
      <c r="IH47" s="30">
        <v>60</v>
      </c>
      <c r="II47" s="38">
        <v>988.18</v>
      </c>
      <c r="IJ47" s="38">
        <v>236.05</v>
      </c>
      <c r="IL47" s="30">
        <v>60</v>
      </c>
      <c r="IM47" s="43">
        <v>837.34</v>
      </c>
      <c r="IN47" s="43">
        <v>197.17</v>
      </c>
      <c r="IO47" s="43">
        <v>121.28</v>
      </c>
      <c r="IQ47" s="52">
        <v>17</v>
      </c>
      <c r="IR47" s="53">
        <v>2.2000000000000002</v>
      </c>
      <c r="IS47" s="53">
        <v>2.2000000000000002</v>
      </c>
      <c r="IT47" s="53">
        <v>2.2000000000000002</v>
      </c>
      <c r="IU47" s="53">
        <v>2.2000000000000002</v>
      </c>
      <c r="IV47" s="53">
        <v>2.2000000000000002</v>
      </c>
      <c r="IW47" s="53">
        <v>2.35</v>
      </c>
      <c r="IX47" s="53">
        <v>2.35</v>
      </c>
      <c r="IY47" s="53">
        <v>2.35</v>
      </c>
      <c r="IZ47" s="53">
        <v>2.35</v>
      </c>
      <c r="JA47" s="53">
        <v>2.35</v>
      </c>
      <c r="JB47" s="53">
        <v>2.5</v>
      </c>
      <c r="JC47" s="53">
        <v>2.5</v>
      </c>
      <c r="JD47" s="53">
        <v>2.5</v>
      </c>
      <c r="JE47" s="53">
        <v>2.5</v>
      </c>
      <c r="JF47" s="53">
        <v>2.5</v>
      </c>
      <c r="JG47" s="53">
        <v>2.65</v>
      </c>
      <c r="JH47" s="53">
        <v>2.65</v>
      </c>
      <c r="JI47" s="53">
        <v>2.65</v>
      </c>
      <c r="JJ47" s="53">
        <v>2.65</v>
      </c>
      <c r="JK47" s="53">
        <v>2.65</v>
      </c>
      <c r="JL47" s="53">
        <v>2.8</v>
      </c>
      <c r="JM47" s="53">
        <v>2.8</v>
      </c>
      <c r="JN47" s="53">
        <v>2.8</v>
      </c>
      <c r="JO47" s="53">
        <v>2.8</v>
      </c>
      <c r="JP47" s="53">
        <v>2.8</v>
      </c>
    </row>
    <row r="48" spans="1:305" ht="19.8" hidden="1" customHeight="1" x14ac:dyDescent="0.4">
      <c r="A48" s="64"/>
      <c r="B48" s="64"/>
      <c r="C48" s="64"/>
      <c r="D48" s="65"/>
      <c r="E48" s="57"/>
      <c r="AU48" s="38">
        <v>12</v>
      </c>
      <c r="AV48" s="43">
        <v>756.78</v>
      </c>
      <c r="AW48" s="43">
        <v>99.73</v>
      </c>
      <c r="AX48" s="43">
        <v>52.45</v>
      </c>
      <c r="AY48" s="43">
        <v>26</v>
      </c>
      <c r="AZ48" s="43">
        <v>8.6199999999999992</v>
      </c>
      <c r="BB48" s="34">
        <v>47</v>
      </c>
      <c r="BC48" s="42">
        <v>134.25</v>
      </c>
      <c r="BD48" s="42">
        <v>120.1</v>
      </c>
      <c r="BE48" s="42"/>
    </row>
    <row r="49" spans="1:252" ht="19.8" hidden="1" customHeight="1" x14ac:dyDescent="0.4">
      <c r="A49" s="64"/>
      <c r="B49" s="64"/>
      <c r="C49" s="64"/>
      <c r="D49" s="65"/>
      <c r="E49" s="57"/>
      <c r="AU49" s="38">
        <v>13</v>
      </c>
      <c r="AV49" s="43">
        <v>747.57</v>
      </c>
      <c r="AW49" s="43">
        <v>94.03</v>
      </c>
      <c r="AX49" s="43">
        <v>49.46</v>
      </c>
      <c r="AY49" s="43">
        <v>24.52</v>
      </c>
      <c r="AZ49" s="43">
        <v>8.1300000000000008</v>
      </c>
      <c r="BB49" s="34">
        <v>48</v>
      </c>
      <c r="BC49" s="42">
        <v>136.6</v>
      </c>
      <c r="BD49" s="42">
        <v>123.5</v>
      </c>
      <c r="BE49" s="42"/>
      <c r="IR49" s="22">
        <f ca="1">MATCH(D7,IQ40:JP40)</f>
        <v>11</v>
      </c>
    </row>
    <row r="50" spans="1:252" ht="19.8" hidden="1" customHeight="1" x14ac:dyDescent="0.4">
      <c r="A50" s="64"/>
      <c r="B50" s="64"/>
      <c r="C50" s="64"/>
      <c r="D50" s="65"/>
      <c r="E50" s="57"/>
      <c r="AU50" s="38">
        <v>14</v>
      </c>
      <c r="AV50" s="43">
        <v>715.98</v>
      </c>
      <c r="AW50" s="43">
        <v>86.45</v>
      </c>
      <c r="AX50" s="43">
        <v>45.47</v>
      </c>
      <c r="AY50" s="43">
        <v>22.54</v>
      </c>
      <c r="AZ50" s="43">
        <v>7.47</v>
      </c>
      <c r="BB50" s="34">
        <v>49</v>
      </c>
      <c r="BC50" s="42">
        <v>139.30000000000001</v>
      </c>
      <c r="BD50" s="42">
        <v>127.35</v>
      </c>
      <c r="BE50" s="42"/>
      <c r="IR50" s="22" t="e">
        <f ca="1">MATCH(D8,IQ40:IQ47,0)</f>
        <v>#N/A</v>
      </c>
    </row>
    <row r="51" spans="1:252" ht="19.8" hidden="1" customHeight="1" x14ac:dyDescent="0.4">
      <c r="A51" s="64"/>
      <c r="B51" s="64"/>
      <c r="C51" s="64"/>
      <c r="D51" s="65"/>
      <c r="E51" s="57"/>
      <c r="AU51" s="38">
        <v>15</v>
      </c>
      <c r="AV51" s="43">
        <v>684.65</v>
      </c>
      <c r="AW51" s="43">
        <v>79.75</v>
      </c>
      <c r="AX51" s="43">
        <v>41.94</v>
      </c>
      <c r="AY51" s="43">
        <v>20.79</v>
      </c>
      <c r="AZ51" s="43">
        <v>6.89</v>
      </c>
      <c r="BB51" s="34">
        <v>50</v>
      </c>
      <c r="BC51" s="42">
        <v>142.35</v>
      </c>
      <c r="BD51" s="42">
        <v>131.65</v>
      </c>
      <c r="BE51" s="42"/>
      <c r="IR51" s="22" t="e">
        <f ca="1">INDEX(IQ40:JP47,MATCH(D8,IQ40:IQ47,0),MATCH(D7,IQ40:JP40,0))</f>
        <v>#N/A</v>
      </c>
    </row>
    <row r="52" spans="1:252" ht="19.8" hidden="1" customHeight="1" x14ac:dyDescent="0.4">
      <c r="A52" s="64"/>
      <c r="B52" s="64"/>
      <c r="C52" s="64"/>
      <c r="D52" s="65"/>
      <c r="E52" s="57"/>
      <c r="AU52" s="38">
        <v>16</v>
      </c>
      <c r="AV52" s="43">
        <v>670.77</v>
      </c>
      <c r="AW52" s="43">
        <v>75.010000000000005</v>
      </c>
      <c r="AX52" s="43">
        <v>39.450000000000003</v>
      </c>
      <c r="AY52" s="43">
        <v>19.559999999999999</v>
      </c>
      <c r="AZ52" s="43">
        <v>6.48</v>
      </c>
      <c r="BB52" s="34">
        <v>51</v>
      </c>
      <c r="BC52" s="42">
        <v>145.85</v>
      </c>
      <c r="BD52" s="42"/>
      <c r="BE52" s="42"/>
    </row>
    <row r="53" spans="1:252" ht="19.8" hidden="1" customHeight="1" x14ac:dyDescent="0.4">
      <c r="A53" s="64"/>
      <c r="B53" s="64"/>
      <c r="C53" s="64"/>
      <c r="D53" s="65"/>
      <c r="E53" s="57"/>
      <c r="AU53" s="38">
        <v>17</v>
      </c>
      <c r="AV53" s="43">
        <v>661.82</v>
      </c>
      <c r="AW53" s="43">
        <v>73.040000000000006</v>
      </c>
      <c r="AX53" s="43">
        <v>38.42</v>
      </c>
      <c r="AY53" s="43">
        <v>19.05</v>
      </c>
      <c r="AZ53" s="43">
        <v>6.31</v>
      </c>
      <c r="BB53" s="34">
        <v>52</v>
      </c>
      <c r="BC53" s="42">
        <v>149.80000000000001</v>
      </c>
      <c r="BD53" s="42"/>
      <c r="BE53" s="42"/>
    </row>
    <row r="54" spans="1:252" ht="19.8" hidden="1" customHeight="1" x14ac:dyDescent="0.4">
      <c r="A54" s="64"/>
      <c r="B54" s="64"/>
      <c r="C54" s="64"/>
      <c r="D54" s="65"/>
      <c r="E54" s="57"/>
      <c r="AU54" s="38">
        <v>18</v>
      </c>
      <c r="AV54" s="43">
        <v>630.37</v>
      </c>
      <c r="AW54" s="43">
        <v>69.459999999999994</v>
      </c>
      <c r="AX54" s="43">
        <v>36.53</v>
      </c>
      <c r="AY54" s="43">
        <v>18.11</v>
      </c>
      <c r="AZ54" s="43">
        <v>6</v>
      </c>
      <c r="BB54" s="34">
        <v>53</v>
      </c>
      <c r="BC54" s="42">
        <v>154.35</v>
      </c>
      <c r="BD54" s="42"/>
      <c r="BE54" s="42"/>
    </row>
    <row r="55" spans="1:252" ht="19.8" hidden="1" customHeight="1" x14ac:dyDescent="0.4">
      <c r="A55" s="64"/>
      <c r="B55" s="64"/>
      <c r="C55" s="64"/>
      <c r="D55" s="65"/>
      <c r="E55" s="57"/>
      <c r="AU55" s="38">
        <v>19</v>
      </c>
      <c r="AV55" s="43">
        <v>599.70000000000005</v>
      </c>
      <c r="AW55" s="43">
        <v>66.44</v>
      </c>
      <c r="AX55" s="43">
        <v>34.94</v>
      </c>
      <c r="AY55" s="43">
        <v>17.32</v>
      </c>
      <c r="AZ55" s="43">
        <v>5.74</v>
      </c>
      <c r="BB55" s="34">
        <v>54</v>
      </c>
      <c r="BC55" s="42">
        <v>159.6</v>
      </c>
      <c r="BD55" s="42"/>
      <c r="BE55" s="42"/>
    </row>
    <row r="56" spans="1:252" ht="19.8" hidden="1" customHeight="1" x14ac:dyDescent="0.4">
      <c r="A56" s="64"/>
      <c r="B56" s="64"/>
      <c r="C56" s="64"/>
      <c r="D56" s="65"/>
      <c r="E56" s="57"/>
      <c r="AU56" s="38">
        <v>20</v>
      </c>
      <c r="AV56" s="43">
        <v>569.97</v>
      </c>
      <c r="AW56" s="43">
        <v>63.9</v>
      </c>
      <c r="AX56" s="43">
        <v>33.61</v>
      </c>
      <c r="AY56" s="43">
        <v>16.66</v>
      </c>
      <c r="AZ56" s="43">
        <v>5.52</v>
      </c>
      <c r="BB56" s="34">
        <v>55</v>
      </c>
      <c r="BC56" s="42">
        <v>165.65</v>
      </c>
      <c r="BD56" s="42"/>
      <c r="BE56" s="42"/>
    </row>
    <row r="57" spans="1:252" ht="0.6" hidden="1" customHeight="1" x14ac:dyDescent="0.4">
      <c r="A57" s="64"/>
      <c r="B57" s="64"/>
      <c r="C57" s="64"/>
      <c r="D57" s="65"/>
      <c r="E57" s="57"/>
      <c r="AU57" s="38">
        <v>20</v>
      </c>
      <c r="AV57" s="43">
        <v>569.97</v>
      </c>
      <c r="AW57" s="43">
        <v>63.9</v>
      </c>
      <c r="AX57" s="43">
        <v>33.61</v>
      </c>
      <c r="AY57" s="43">
        <v>16.66</v>
      </c>
      <c r="AZ57" s="43">
        <v>5.52</v>
      </c>
      <c r="BB57" s="34">
        <v>55</v>
      </c>
      <c r="BC57" s="42">
        <v>165.65</v>
      </c>
      <c r="BD57" s="42"/>
      <c r="BE57" s="42"/>
    </row>
  </sheetData>
  <sheetProtection algorithmName="SHA-512" hashValue="JWoJ3MMI+hViO+uswXBREBLP7m617gpyncBcRXrEK6mq+oZGH6PvArq5q3+1LkzdJk7TOMQizJ6QkMbbR/G5Tg==" saltValue="N5wC8iInqLpY9ixUc/T9Vw==" spinCount="100000" sheet="1" selectLockedCells="1"/>
  <sortState xmlns:xlrd2="http://schemas.microsoft.com/office/spreadsheetml/2017/richdata2" ref="AF4:AO23">
    <sortCondition ref="AF4:AF23"/>
  </sortState>
  <mergeCells count="1">
    <mergeCell ref="B2:D2"/>
  </mergeCells>
  <dataValidations count="6">
    <dataValidation type="list" showInputMessage="1" showErrorMessage="1" sqref="C17 C12 C19:C20" xr:uid="{DFE52016-13D8-4F2E-93EA-6AA1ADB48178}">
      <formula1>$AA$4:$AA$5</formula1>
    </dataValidation>
    <dataValidation type="list" showInputMessage="1" showErrorMessage="1" sqref="C10" xr:uid="{BC3BD381-E86E-4280-B91F-5DE83018BBBF}">
      <formula1>$AC$4:$AC$9</formula1>
    </dataValidation>
    <dataValidation type="list" allowBlank="1" showInputMessage="1" showErrorMessage="1" sqref="C4" xr:uid="{B877E0F9-F4F5-420F-AE59-56F4201FC1E9}">
      <formula1>$AF$4:$AF$23</formula1>
    </dataValidation>
    <dataValidation type="whole" operator="greaterThan" showInputMessage="1" showErrorMessage="1" sqref="C6" xr:uid="{692467BD-BBEA-4E44-975A-94D591CCE933}">
      <formula1>1</formula1>
    </dataValidation>
    <dataValidation type="whole" operator="greaterThanOrEqual" allowBlank="1" showInputMessage="1" showErrorMessage="1" sqref="C9" xr:uid="{E6C99662-0F10-4592-BD8D-FFA570BA8978}">
      <formula1>1</formula1>
    </dataValidation>
    <dataValidation type="decimal" operator="greaterThanOrEqual" allowBlank="1" showInputMessage="1" showErrorMessage="1" sqref="C18" xr:uid="{DA841C8A-FE64-4B76-BD69-AAC417182104}">
      <formula1>0</formula1>
    </dataValidation>
  </dataValidations>
  <pageMargins left="0.25" right="0.25" top="0.3166666666666666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Premium Calculator</vt:lpstr>
      <vt:lpstr>'Premium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Lunten</dc:creator>
  <cp:lastModifiedBy>Lunten</cp:lastModifiedBy>
  <cp:lastPrinted>2022-05-12T12:28:57Z</cp:lastPrinted>
  <dcterms:created xsi:type="dcterms:W3CDTF">2022-05-09T13:09:45Z</dcterms:created>
  <dcterms:modified xsi:type="dcterms:W3CDTF">2022-05-30T03:56:19Z</dcterms:modified>
</cp:coreProperties>
</file>